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покупка потерь за 2009-2014гг" sheetId="1" r:id="rId1"/>
  </sheets>
  <definedNames/>
  <calcPr fullCalcOnLoad="1"/>
</workbook>
</file>

<file path=xl/sharedStrings.xml><?xml version="1.0" encoding="utf-8"?>
<sst xmlns="http://schemas.openxmlformats.org/spreadsheetml/2006/main" count="155" uniqueCount="29">
  <si>
    <t>месяц</t>
  </si>
  <si>
    <t>Всего:</t>
  </si>
  <si>
    <t>сумма, руб. б\НДС</t>
  </si>
  <si>
    <t>цена, руб.за ед.  б\НДС</t>
  </si>
  <si>
    <t>к Втч</t>
  </si>
  <si>
    <t>2009 год</t>
  </si>
  <si>
    <t>2011 год</t>
  </si>
  <si>
    <t>2010 год</t>
  </si>
  <si>
    <r>
      <t>январь</t>
    </r>
    <r>
      <rPr>
        <sz val="10"/>
        <rFont val="Arial Cyr"/>
        <family val="0"/>
      </rPr>
      <t xml:space="preserve"> рег. тариф</t>
    </r>
  </si>
  <si>
    <t>нерег. тариф.</t>
  </si>
  <si>
    <r>
      <t xml:space="preserve">март </t>
    </r>
    <r>
      <rPr>
        <sz val="10"/>
        <rFont val="Arial Cyr"/>
        <family val="0"/>
      </rPr>
      <t>рег. тариф</t>
    </r>
  </si>
  <si>
    <r>
      <t xml:space="preserve">февраль </t>
    </r>
    <r>
      <rPr>
        <sz val="10"/>
        <rFont val="Arial Cyr"/>
        <family val="0"/>
      </rPr>
      <t>рег. тариф</t>
    </r>
  </si>
  <si>
    <r>
      <t xml:space="preserve">июнь </t>
    </r>
    <r>
      <rPr>
        <sz val="10"/>
        <rFont val="Arial Cyr"/>
        <family val="0"/>
      </rPr>
      <t>рег. тариф</t>
    </r>
  </si>
  <si>
    <r>
      <t>май</t>
    </r>
    <r>
      <rPr>
        <sz val="10"/>
        <rFont val="Arial Cyr"/>
        <family val="2"/>
      </rPr>
      <t xml:space="preserve"> рег.тариф</t>
    </r>
  </si>
  <si>
    <r>
      <t>апрель</t>
    </r>
    <r>
      <rPr>
        <sz val="10"/>
        <rFont val="Arial Cyr"/>
        <family val="0"/>
      </rPr>
      <t xml:space="preserve"> рег. тариф</t>
    </r>
  </si>
  <si>
    <r>
      <t xml:space="preserve">июль </t>
    </r>
    <r>
      <rPr>
        <sz val="10"/>
        <rFont val="Arial Cyr"/>
        <family val="0"/>
      </rPr>
      <t>рег. тариф</t>
    </r>
  </si>
  <si>
    <r>
      <t xml:space="preserve">август  </t>
    </r>
    <r>
      <rPr>
        <sz val="10"/>
        <rFont val="Arial Cyr"/>
        <family val="0"/>
      </rPr>
      <t>рег.тариф</t>
    </r>
  </si>
  <si>
    <r>
      <t>сентябрь</t>
    </r>
    <r>
      <rPr>
        <sz val="10"/>
        <rFont val="Arial Cyr"/>
        <family val="0"/>
      </rPr>
      <t xml:space="preserve"> рег. тариф</t>
    </r>
  </si>
  <si>
    <r>
      <t xml:space="preserve">октябрь </t>
    </r>
    <r>
      <rPr>
        <sz val="10"/>
        <rFont val="Arial Cyr"/>
        <family val="0"/>
      </rPr>
      <t>рег. тариф</t>
    </r>
  </si>
  <si>
    <r>
      <t xml:space="preserve">ноябрь </t>
    </r>
    <r>
      <rPr>
        <sz val="10"/>
        <rFont val="Arial Cyr"/>
        <family val="0"/>
      </rPr>
      <t>рег. тариф</t>
    </r>
  </si>
  <si>
    <r>
      <t>декабрь</t>
    </r>
    <r>
      <rPr>
        <sz val="10"/>
        <rFont val="Arial Cyr"/>
        <family val="0"/>
      </rPr>
      <t xml:space="preserve"> рег. тариф</t>
    </r>
  </si>
  <si>
    <t>-</t>
  </si>
  <si>
    <t>сумма, руб. с НДС</t>
  </si>
  <si>
    <t xml:space="preserve">Главный энергетик                                      </t>
  </si>
  <si>
    <t>2012 год</t>
  </si>
  <si>
    <t>Покупка потерь  согласно договора энергоснабжения №11 от 01.12.2007г. между ООО УК "МРГ-Инвест" Управляющая организация ОАО "Владимирэнергосбыт" и  ОАО "Владимирский завод "Электроприбор"</t>
  </si>
  <si>
    <t>Р.В.Большаков</t>
  </si>
  <si>
    <t>2013 год</t>
  </si>
  <si>
    <t>2014 год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</si>
</sst>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_ ;\-#,##0\ "/>
    <numFmt numFmtId="166" formatCode="0_ ;\-0\ "/>
    <numFmt numFmtId="167" formatCode="_-* #,##0_р_._-;\-* #,##0_р_._-;_-* &quot;-&quot;?_р_._-;_-@_-"/>
    <numFmt numFmtId="168" formatCode="#,##0.00_ ;\-#,##0.00\ "/>
    <numFmt numFmtId="169" formatCode="#,##0.0_ ;\-#,##0.0\ "/>
    <numFmt numFmtId="170" formatCode="_-* #,##0.00_р_._-;\-* #,##0.00_р_._-;_-* &quot;-&quot;?_р_._-;_-@_-"/>
    <numFmt numFmtId="171" formatCode="_-* #,##0.000_р_._-;\-* #,##0.000_р_._-;_-* &quot;-&quot;?_р_._-;_-@_-"/>
    <numFmt numFmtId="172" formatCode="_-* #,##0.000_р_._-;\-* #,##0.000_р_._-;_-* &quot;-&quot;???_р_._-;_-@_-"/>
    <numFmt numFmtId="173" formatCode="0.0"/>
    <numFmt numFmtId="174" formatCode="0.000"/>
    <numFmt numFmtId="175" formatCode="0.0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0.00000"/>
    <numFmt numFmtId="185" formatCode="_-* #,##0.0_р_._-;\-* #,##0.0_р_._-;_-* &quot;-&quot;_р_._-;_-@_-"/>
    <numFmt numFmtId="186" formatCode="_-* #,##0.00_р_._-;\-* #,##0.00_р_._-;_-* &quot;-&quot;_р_._-;_-@_-"/>
    <numFmt numFmtId="187" formatCode="_-* #,##0.0000_р_._-;\-* #,##0.0000_р_._-;_-* &quot;-&quot;?_р_._-;_-@_-"/>
    <numFmt numFmtId="188" formatCode="_-* #,##0.00000_р_._-;\-* #,##0.00000_р_._-;_-* &quot;-&quot;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#,##0.000000"/>
    <numFmt numFmtId="192" formatCode="_-* #,##0.00000_р_._-;\-* #,##0.00000_р_._-;_-* &quot;-&quot;?????_р_._-;_-@_-"/>
    <numFmt numFmtId="193" formatCode="_-* #,##0.000_р_._-;\-* #,##0.000_р_._-;_-* &quot;-&quot;_р_._-;_-@_-"/>
    <numFmt numFmtId="194" formatCode="_-* #,##0.0000_р_._-;\-* #,##0.0000_р_._-;_-* &quot;-&quot;_р_._-;_-@_-"/>
    <numFmt numFmtId="195" formatCode="_-* #,##0.00000_р_._-;\-* #,##0.00000_р_._-;_-* &quot;-&quot;_р_._-;_-@_-"/>
    <numFmt numFmtId="196" formatCode="_-* #,##0.0000_р_._-;\-* #,##0.0000_р_._-;_-* &quot;-&quot;???_р_._-;_-@_-"/>
    <numFmt numFmtId="197" formatCode="_-* #,##0.00000_р_._-;\-* #,##0.00000_р_._-;_-* &quot;-&quot;???_р_._-;_-@_-"/>
    <numFmt numFmtId="198" formatCode="_-* #,##0.000000_р_._-;\-* #,##0.000000_р_._-;_-* &quot;-&quot;???_р_._-;_-@_-"/>
    <numFmt numFmtId="199" formatCode="_-* #,##0.0000000_р_._-;\-* #,##0.0000000_р_._-;_-* &quot;-&quot;???_р_._-;_-@_-"/>
    <numFmt numFmtId="200" formatCode="_-* #,##0.00000000_р_._-;\-* #,##0.00000000_р_._-;_-* &quot;-&quot;???_р_._-;_-@_-"/>
    <numFmt numFmtId="201" formatCode="_-* #,##0.000000000_р_._-;\-* #,##0.000000000_р_._-;_-* &quot;-&quot;???_р_._-;_-@_-"/>
    <numFmt numFmtId="202" formatCode="0.000000"/>
    <numFmt numFmtId="203" formatCode="0.0000000"/>
    <numFmt numFmtId="204" formatCode="0.00000000"/>
    <numFmt numFmtId="205" formatCode="_-* #,##0.0000_р_._-;\-* #,##0.0000_р_._-;_-* &quot;-&quot;??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1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9"/>
      <color indexed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188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188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79" fontId="0" fillId="2" borderId="1" xfId="0" applyNumberFormat="1" applyFont="1" applyFill="1" applyBorder="1" applyAlignment="1">
      <alignment horizontal="center"/>
    </xf>
    <xf numFmtId="43" fontId="0" fillId="2" borderId="1" xfId="0" applyNumberFormat="1" applyFont="1" applyFill="1" applyBorder="1" applyAlignment="1">
      <alignment horizontal="center"/>
    </xf>
    <xf numFmtId="43" fontId="0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right"/>
    </xf>
    <xf numFmtId="41" fontId="0" fillId="2" borderId="1" xfId="2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188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79" fontId="0" fillId="2" borderId="2" xfId="0" applyNumberFormat="1" applyFont="1" applyFill="1" applyBorder="1" applyAlignment="1">
      <alignment horizontal="center"/>
    </xf>
    <xf numFmtId="41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43" fontId="0" fillId="2" borderId="3" xfId="0" applyNumberFormat="1" applyFont="1" applyFill="1" applyBorder="1" applyAlignment="1">
      <alignment horizontal="center"/>
    </xf>
    <xf numFmtId="179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88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9" fontId="0" fillId="2" borderId="2" xfId="0" applyNumberFormat="1" applyFont="1" applyFill="1" applyBorder="1" applyAlignment="1">
      <alignment horizontal="center"/>
    </xf>
    <xf numFmtId="43" fontId="0" fillId="2" borderId="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8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 horizontal="center"/>
    </xf>
    <xf numFmtId="43" fontId="0" fillId="0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0" fillId="0" borderId="2" xfId="2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C19">
      <selection activeCell="R52" sqref="R52"/>
    </sheetView>
  </sheetViews>
  <sheetFormatPr defaultColWidth="9.00390625" defaultRowHeight="12.75"/>
  <cols>
    <col min="1" max="1" width="18.75390625" style="1" customWidth="1"/>
    <col min="2" max="2" width="10.375" style="21" customWidth="1"/>
    <col min="3" max="3" width="10.75390625" style="2" customWidth="1"/>
    <col min="4" max="4" width="11.75390625" style="3" hidden="1" customWidth="1"/>
    <col min="5" max="5" width="11.75390625" style="3" customWidth="1"/>
    <col min="6" max="6" width="9.625" style="3" customWidth="1"/>
    <col min="7" max="7" width="11.625" style="3" customWidth="1"/>
    <col min="8" max="8" width="11.75390625" style="3" hidden="1" customWidth="1"/>
    <col min="9" max="9" width="11.75390625" style="3" customWidth="1"/>
    <col min="10" max="10" width="10.375" style="1" customWidth="1"/>
    <col min="11" max="11" width="10.00390625" style="1" customWidth="1"/>
    <col min="12" max="12" width="11.875" style="1" hidden="1" customWidth="1"/>
    <col min="13" max="13" width="11.75390625" style="1" customWidth="1"/>
    <col min="14" max="14" width="9.125" style="1" customWidth="1"/>
    <col min="15" max="15" width="10.75390625" style="1" customWidth="1"/>
    <col min="16" max="16" width="11.00390625" style="39" hidden="1" customWidth="1"/>
    <col min="17" max="17" width="10.00390625" style="39" customWidth="1"/>
    <col min="18" max="18" width="10.875" style="1" customWidth="1"/>
    <col min="19" max="19" width="10.125" style="1" customWidth="1"/>
    <col min="20" max="20" width="12.875" style="1" hidden="1" customWidth="1"/>
    <col min="21" max="21" width="11.75390625" style="1" customWidth="1"/>
    <col min="22" max="22" width="9.375" style="69" customWidth="1"/>
    <col min="23" max="23" width="11.00390625" style="1" customWidth="1"/>
    <col min="24" max="24" width="13.25390625" style="1" hidden="1" customWidth="1"/>
    <col min="25" max="25" width="11.875" style="1" bestFit="1" customWidth="1"/>
    <col min="26" max="16384" width="9.125" style="1" customWidth="1"/>
  </cols>
  <sheetData>
    <row r="1" spans="9:17" ht="15" customHeight="1">
      <c r="I1" s="61"/>
      <c r="J1" s="61"/>
      <c r="K1" s="61"/>
      <c r="L1" s="61"/>
      <c r="M1" s="61"/>
      <c r="N1" s="61"/>
      <c r="O1" s="61"/>
      <c r="P1" s="61"/>
      <c r="Q1" s="61"/>
    </row>
    <row r="2" spans="1:17" ht="55.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5" s="4" customFormat="1" ht="18.75" customHeight="1">
      <c r="A3" s="63" t="s">
        <v>0</v>
      </c>
      <c r="B3" s="58" t="s">
        <v>5</v>
      </c>
      <c r="C3" s="59"/>
      <c r="D3" s="59"/>
      <c r="E3" s="60"/>
      <c r="F3" s="58" t="s">
        <v>7</v>
      </c>
      <c r="G3" s="59"/>
      <c r="H3" s="59"/>
      <c r="I3" s="60"/>
      <c r="J3" s="58" t="s">
        <v>6</v>
      </c>
      <c r="K3" s="59"/>
      <c r="L3" s="59"/>
      <c r="M3" s="59"/>
      <c r="N3" s="55" t="s">
        <v>24</v>
      </c>
      <c r="O3" s="56"/>
      <c r="P3" s="56"/>
      <c r="Q3" s="57"/>
      <c r="R3" s="55" t="s">
        <v>27</v>
      </c>
      <c r="S3" s="56"/>
      <c r="T3" s="56"/>
      <c r="U3" s="57"/>
      <c r="V3" s="55" t="s">
        <v>28</v>
      </c>
      <c r="W3" s="56"/>
      <c r="X3" s="56"/>
      <c r="Y3" s="57"/>
    </row>
    <row r="4" spans="1:25" s="4" customFormat="1" ht="36.75" customHeight="1">
      <c r="A4" s="63"/>
      <c r="B4" s="7" t="s">
        <v>4</v>
      </c>
      <c r="C4" s="7" t="s">
        <v>3</v>
      </c>
      <c r="D4" s="7" t="s">
        <v>2</v>
      </c>
      <c r="E4" s="7" t="s">
        <v>22</v>
      </c>
      <c r="F4" s="7" t="s">
        <v>4</v>
      </c>
      <c r="G4" s="7" t="s">
        <v>3</v>
      </c>
      <c r="H4" s="7" t="s">
        <v>2</v>
      </c>
      <c r="I4" s="7" t="s">
        <v>22</v>
      </c>
      <c r="J4" s="7" t="s">
        <v>4</v>
      </c>
      <c r="K4" s="7" t="s">
        <v>3</v>
      </c>
      <c r="L4" s="7" t="s">
        <v>2</v>
      </c>
      <c r="M4" s="32" t="s">
        <v>22</v>
      </c>
      <c r="N4" s="7" t="s">
        <v>4</v>
      </c>
      <c r="O4" s="7" t="s">
        <v>3</v>
      </c>
      <c r="P4" s="40" t="s">
        <v>2</v>
      </c>
      <c r="Q4" s="40" t="s">
        <v>22</v>
      </c>
      <c r="R4" s="7" t="s">
        <v>4</v>
      </c>
      <c r="S4" s="7" t="s">
        <v>3</v>
      </c>
      <c r="T4" s="40" t="s">
        <v>2</v>
      </c>
      <c r="U4" s="40" t="s">
        <v>22</v>
      </c>
      <c r="V4" s="70" t="s">
        <v>4</v>
      </c>
      <c r="W4" s="7" t="s">
        <v>3</v>
      </c>
      <c r="X4" s="40" t="s">
        <v>2</v>
      </c>
      <c r="Y4" s="40" t="s">
        <v>22</v>
      </c>
    </row>
    <row r="5" spans="1:25" s="4" customFormat="1" ht="15.75" customHeight="1">
      <c r="A5" s="12" t="s">
        <v>8</v>
      </c>
      <c r="B5" s="23">
        <v>6009</v>
      </c>
      <c r="C5" s="6">
        <v>1.12213</v>
      </c>
      <c r="D5" s="19">
        <f>B5*C5</f>
        <v>6742.87917</v>
      </c>
      <c r="E5" s="19">
        <f>D5*1.18</f>
        <v>7956.5974206</v>
      </c>
      <c r="F5" s="23">
        <v>15790</v>
      </c>
      <c r="G5" s="6">
        <v>0.96203</v>
      </c>
      <c r="H5" s="19">
        <f>F5*G5</f>
        <v>15190.4537</v>
      </c>
      <c r="I5" s="19">
        <f>H5*1.18</f>
        <v>17924.735366</v>
      </c>
      <c r="J5" s="23">
        <v>16366</v>
      </c>
      <c r="K5" s="6">
        <v>1.67557</v>
      </c>
      <c r="L5" s="14">
        <f>PRODUCT(J5*K5)</f>
        <v>27422.37862</v>
      </c>
      <c r="M5" s="14">
        <f>L5*1.18</f>
        <v>32358.4067716</v>
      </c>
      <c r="N5" s="30">
        <v>26538</v>
      </c>
      <c r="O5" s="6">
        <v>1.5098</v>
      </c>
      <c r="P5" s="41">
        <f>N5*O5</f>
        <v>40067.0724</v>
      </c>
      <c r="Q5" s="41">
        <f>P5*1.18</f>
        <v>47279.145432</v>
      </c>
      <c r="R5" s="30">
        <v>18126</v>
      </c>
      <c r="S5" s="6">
        <v>1.58564</v>
      </c>
      <c r="T5" s="33">
        <f>R5*S5</f>
        <v>28741.31064</v>
      </c>
      <c r="U5" s="14">
        <f>T5*1.18</f>
        <v>33914.7465552</v>
      </c>
      <c r="V5" s="71">
        <v>15339</v>
      </c>
      <c r="W5" s="6">
        <v>1.77616</v>
      </c>
      <c r="X5" s="33">
        <v>27244.52</v>
      </c>
      <c r="Y5" s="14">
        <f>X5*1.18</f>
        <v>32148.5336</v>
      </c>
    </row>
    <row r="6" spans="1:25" s="4" customFormat="1" ht="15.75" customHeight="1">
      <c r="A6" s="18" t="s">
        <v>9</v>
      </c>
      <c r="B6" s="23">
        <v>11132</v>
      </c>
      <c r="C6" s="6">
        <v>1.41957</v>
      </c>
      <c r="D6" s="19">
        <f aca="true" t="shared" si="0" ref="D6:D27">B6*C6</f>
        <v>15802.65324</v>
      </c>
      <c r="E6" s="19">
        <f aca="true" t="shared" si="1" ref="E6:E28">D6*1.18</f>
        <v>18647.130823199997</v>
      </c>
      <c r="F6" s="23">
        <v>6568</v>
      </c>
      <c r="G6" s="6">
        <v>1.17356</v>
      </c>
      <c r="H6" s="19">
        <f aca="true" t="shared" si="2" ref="H6:H28">F6*G6</f>
        <v>7707.94208</v>
      </c>
      <c r="I6" s="19">
        <f aca="true" t="shared" si="3" ref="I6:I28">H6*1.18</f>
        <v>9095.3716544</v>
      </c>
      <c r="J6" s="23" t="s">
        <v>21</v>
      </c>
      <c r="K6" s="13" t="s">
        <v>21</v>
      </c>
      <c r="L6" s="13" t="s">
        <v>21</v>
      </c>
      <c r="M6" s="34" t="s">
        <v>21</v>
      </c>
      <c r="N6" s="13" t="s">
        <v>21</v>
      </c>
      <c r="O6" s="13" t="s">
        <v>21</v>
      </c>
      <c r="P6" s="13" t="s">
        <v>21</v>
      </c>
      <c r="Q6" s="13" t="s">
        <v>21</v>
      </c>
      <c r="R6" s="22"/>
      <c r="S6" s="22"/>
      <c r="T6" s="22"/>
      <c r="U6" s="22"/>
      <c r="V6" s="72"/>
      <c r="W6" s="47"/>
      <c r="X6" s="22"/>
      <c r="Y6" s="22"/>
    </row>
    <row r="7" spans="1:25" s="4" customFormat="1" ht="15.75" customHeight="1">
      <c r="A7" s="12" t="s">
        <v>11</v>
      </c>
      <c r="B7" s="23">
        <v>6888</v>
      </c>
      <c r="C7" s="6">
        <v>1.12213</v>
      </c>
      <c r="D7" s="19">
        <f t="shared" si="0"/>
        <v>7729.2314400000005</v>
      </c>
      <c r="E7" s="19">
        <f t="shared" si="1"/>
        <v>9120.4930992</v>
      </c>
      <c r="F7" s="23">
        <v>11897</v>
      </c>
      <c r="G7" s="6">
        <v>0.96203</v>
      </c>
      <c r="H7" s="19">
        <f t="shared" si="2"/>
        <v>11445.270910000001</v>
      </c>
      <c r="I7" s="19">
        <f t="shared" si="3"/>
        <v>13505.419673800001</v>
      </c>
      <c r="J7" s="24">
        <v>15539</v>
      </c>
      <c r="K7" s="5">
        <v>1.65581</v>
      </c>
      <c r="L7" s="14">
        <f>PRODUCT(J7*K7)</f>
        <v>25729.63159</v>
      </c>
      <c r="M7" s="33">
        <f>L7*1.18</f>
        <v>30360.9652762</v>
      </c>
      <c r="N7" s="13">
        <v>27166</v>
      </c>
      <c r="O7" s="6">
        <v>1.33722</v>
      </c>
      <c r="P7" s="41">
        <f aca="true" t="shared" si="4" ref="P7:P21">N7*O7</f>
        <v>36326.91852</v>
      </c>
      <c r="Q7" s="41">
        <f aca="true" t="shared" si="5" ref="Q7:Q23">P7*1.18</f>
        <v>42865.763853599994</v>
      </c>
      <c r="R7" s="30">
        <v>16131</v>
      </c>
      <c r="S7" s="6">
        <v>1.78754</v>
      </c>
      <c r="T7" s="33">
        <f>R7*S7</f>
        <v>28834.80774</v>
      </c>
      <c r="U7" s="14">
        <f>T7*1.18</f>
        <v>34025.0731332</v>
      </c>
      <c r="V7" s="73">
        <v>14796</v>
      </c>
      <c r="W7" s="67">
        <v>1.67648</v>
      </c>
      <c r="X7" s="68">
        <v>24805.2</v>
      </c>
      <c r="Y7" s="14">
        <f>X7*1.18</f>
        <v>29270.136</v>
      </c>
    </row>
    <row r="8" spans="1:25" s="4" customFormat="1" ht="15.75" customHeight="1">
      <c r="A8" s="18" t="s">
        <v>9</v>
      </c>
      <c r="B8" s="23">
        <v>11019</v>
      </c>
      <c r="C8" s="6">
        <v>1.41816</v>
      </c>
      <c r="D8" s="19">
        <f t="shared" si="0"/>
        <v>15626.70504</v>
      </c>
      <c r="E8" s="19">
        <f t="shared" si="1"/>
        <v>18439.5119472</v>
      </c>
      <c r="F8" s="23">
        <v>4891</v>
      </c>
      <c r="G8" s="6">
        <v>1.33617</v>
      </c>
      <c r="H8" s="19">
        <f t="shared" si="2"/>
        <v>6535.20747</v>
      </c>
      <c r="I8" s="19">
        <f t="shared" si="3"/>
        <v>7711.5448146</v>
      </c>
      <c r="J8" s="23" t="s">
        <v>21</v>
      </c>
      <c r="K8" s="13" t="s">
        <v>21</v>
      </c>
      <c r="L8" s="13" t="s">
        <v>21</v>
      </c>
      <c r="M8" s="34" t="s">
        <v>21</v>
      </c>
      <c r="N8" s="13" t="s">
        <v>21</v>
      </c>
      <c r="O8" s="13" t="s">
        <v>21</v>
      </c>
      <c r="P8" s="13" t="s">
        <v>21</v>
      </c>
      <c r="Q8" s="13" t="s">
        <v>21</v>
      </c>
      <c r="R8" s="22"/>
      <c r="S8" s="22"/>
      <c r="T8" s="22"/>
      <c r="U8" s="22"/>
      <c r="V8" s="72"/>
      <c r="W8" s="47"/>
      <c r="X8" s="22"/>
      <c r="Y8" s="22"/>
    </row>
    <row r="9" spans="1:25" s="4" customFormat="1" ht="15.75" customHeight="1">
      <c r="A9" s="12" t="s">
        <v>10</v>
      </c>
      <c r="B9" s="23">
        <v>6022</v>
      </c>
      <c r="C9" s="6">
        <v>1.12213</v>
      </c>
      <c r="D9" s="19">
        <f t="shared" si="0"/>
        <v>6757.46686</v>
      </c>
      <c r="E9" s="19">
        <f t="shared" si="1"/>
        <v>7973.8108948</v>
      </c>
      <c r="F9" s="24">
        <v>10210</v>
      </c>
      <c r="G9" s="6">
        <v>0.96203</v>
      </c>
      <c r="H9" s="19">
        <f t="shared" si="2"/>
        <v>9822.3263</v>
      </c>
      <c r="I9" s="19">
        <f t="shared" si="3"/>
        <v>11590.345034</v>
      </c>
      <c r="J9" s="24">
        <v>15888</v>
      </c>
      <c r="K9" s="5">
        <v>1.52587</v>
      </c>
      <c r="L9" s="14">
        <f>PRODUCT(J9*K9)</f>
        <v>24243.02256</v>
      </c>
      <c r="M9" s="33">
        <f>L9*1.18</f>
        <v>28606.7666208</v>
      </c>
      <c r="N9" s="13">
        <v>23176</v>
      </c>
      <c r="O9" s="6">
        <v>1.38722</v>
      </c>
      <c r="P9" s="41">
        <f t="shared" si="4"/>
        <v>32150.21072</v>
      </c>
      <c r="Q9" s="41">
        <f t="shared" si="5"/>
        <v>37937.2486496</v>
      </c>
      <c r="R9" s="30">
        <v>14650</v>
      </c>
      <c r="S9" s="6">
        <v>1.80604</v>
      </c>
      <c r="T9" s="33">
        <f>R9*S9</f>
        <v>26458.486</v>
      </c>
      <c r="U9" s="14">
        <f>T9*1.18</f>
        <v>31221.013479999998</v>
      </c>
      <c r="V9" s="71">
        <v>12695</v>
      </c>
      <c r="W9" s="6">
        <v>1.78103</v>
      </c>
      <c r="X9" s="33">
        <v>22610.18</v>
      </c>
      <c r="Y9" s="14">
        <f>X9*1.18</f>
        <v>26680.0124</v>
      </c>
    </row>
    <row r="10" spans="1:25" s="4" customFormat="1" ht="15.75" customHeight="1">
      <c r="A10" s="18" t="s">
        <v>9</v>
      </c>
      <c r="B10" s="23">
        <v>9433</v>
      </c>
      <c r="C10" s="6">
        <v>1.40273</v>
      </c>
      <c r="D10" s="19">
        <f t="shared" si="0"/>
        <v>13231.95209</v>
      </c>
      <c r="E10" s="19">
        <f t="shared" si="1"/>
        <v>15613.7034662</v>
      </c>
      <c r="F10" s="24">
        <v>4846</v>
      </c>
      <c r="G10" s="6">
        <v>1.08335</v>
      </c>
      <c r="H10" s="19">
        <f t="shared" si="2"/>
        <v>5249.9141</v>
      </c>
      <c r="I10" s="19">
        <f t="shared" si="3"/>
        <v>6194.898638</v>
      </c>
      <c r="J10" s="23" t="s">
        <v>21</v>
      </c>
      <c r="K10" s="13" t="s">
        <v>21</v>
      </c>
      <c r="L10" s="13" t="s">
        <v>21</v>
      </c>
      <c r="M10" s="34" t="s">
        <v>21</v>
      </c>
      <c r="N10" s="13" t="s">
        <v>21</v>
      </c>
      <c r="O10" s="13" t="s">
        <v>21</v>
      </c>
      <c r="P10" s="13" t="s">
        <v>21</v>
      </c>
      <c r="Q10" s="13" t="s">
        <v>21</v>
      </c>
      <c r="R10" s="22"/>
      <c r="S10" s="22"/>
      <c r="T10" s="22"/>
      <c r="U10" s="22"/>
      <c r="V10" s="72"/>
      <c r="W10" s="47"/>
      <c r="X10" s="22"/>
      <c r="Y10" s="22"/>
    </row>
    <row r="11" spans="1:25" s="9" customFormat="1" ht="15.75" customHeight="1">
      <c r="A11" s="12" t="s">
        <v>14</v>
      </c>
      <c r="B11" s="23">
        <v>6358</v>
      </c>
      <c r="C11" s="6">
        <v>1.12213</v>
      </c>
      <c r="D11" s="19">
        <f t="shared" si="0"/>
        <v>7134.50254</v>
      </c>
      <c r="E11" s="19">
        <f t="shared" si="1"/>
        <v>8418.7129972</v>
      </c>
      <c r="F11" s="24">
        <v>10837</v>
      </c>
      <c r="G11" s="6">
        <v>0.96203</v>
      </c>
      <c r="H11" s="19">
        <f t="shared" si="2"/>
        <v>10425.519110000001</v>
      </c>
      <c r="I11" s="19">
        <f t="shared" si="3"/>
        <v>12302.1125498</v>
      </c>
      <c r="J11" s="25">
        <v>13425</v>
      </c>
      <c r="K11" s="11">
        <v>1.55865</v>
      </c>
      <c r="L11" s="15">
        <f>PRODUCT(J11*K11)</f>
        <v>20924.87625</v>
      </c>
      <c r="M11" s="33">
        <f>L11*1.18</f>
        <v>24691.353975</v>
      </c>
      <c r="N11" s="38">
        <v>22492</v>
      </c>
      <c r="O11" s="11">
        <v>1.46453</v>
      </c>
      <c r="P11" s="41">
        <f t="shared" si="4"/>
        <v>32940.20876</v>
      </c>
      <c r="Q11" s="41">
        <f t="shared" si="5"/>
        <v>38869.4463368</v>
      </c>
      <c r="R11" s="48">
        <v>15000</v>
      </c>
      <c r="S11" s="11">
        <v>1.71476</v>
      </c>
      <c r="T11" s="49">
        <f>R11*S11</f>
        <v>25721.4</v>
      </c>
      <c r="U11" s="50">
        <f>R11*S11</f>
        <v>25721.4</v>
      </c>
      <c r="V11" s="74"/>
      <c r="W11" s="65"/>
      <c r="X11" s="66"/>
      <c r="Y11" s="66"/>
    </row>
    <row r="12" spans="1:25" s="9" customFormat="1" ht="15.75" customHeight="1">
      <c r="A12" s="18" t="s">
        <v>9</v>
      </c>
      <c r="B12" s="23">
        <v>9163</v>
      </c>
      <c r="C12" s="6">
        <v>1.48659</v>
      </c>
      <c r="D12" s="19">
        <f t="shared" si="0"/>
        <v>13621.624170000001</v>
      </c>
      <c r="E12" s="19">
        <f t="shared" si="1"/>
        <v>16073.5165206</v>
      </c>
      <c r="F12" s="24">
        <v>6219</v>
      </c>
      <c r="G12" s="6">
        <v>1.1893</v>
      </c>
      <c r="H12" s="19">
        <f t="shared" si="2"/>
        <v>7396.2567</v>
      </c>
      <c r="I12" s="19">
        <f t="shared" si="3"/>
        <v>8727.582906</v>
      </c>
      <c r="J12" s="23" t="s">
        <v>21</v>
      </c>
      <c r="K12" s="13" t="s">
        <v>21</v>
      </c>
      <c r="L12" s="13" t="s">
        <v>21</v>
      </c>
      <c r="M12" s="34" t="s">
        <v>21</v>
      </c>
      <c r="N12" s="13" t="s">
        <v>21</v>
      </c>
      <c r="O12" s="13" t="s">
        <v>21</v>
      </c>
      <c r="P12" s="13" t="s">
        <v>21</v>
      </c>
      <c r="Q12" s="13" t="s">
        <v>21</v>
      </c>
      <c r="R12" s="45"/>
      <c r="S12" s="45"/>
      <c r="T12" s="45"/>
      <c r="U12" s="50"/>
      <c r="V12" s="74"/>
      <c r="W12" s="65"/>
      <c r="X12" s="66"/>
      <c r="Y12" s="66"/>
    </row>
    <row r="13" spans="1:25" s="4" customFormat="1" ht="15.75" customHeight="1">
      <c r="A13" s="12" t="s">
        <v>13</v>
      </c>
      <c r="B13" s="23">
        <v>4927</v>
      </c>
      <c r="C13" s="6">
        <v>1.12213</v>
      </c>
      <c r="D13" s="19">
        <f t="shared" si="0"/>
        <v>5528.73451</v>
      </c>
      <c r="E13" s="19">
        <f t="shared" si="1"/>
        <v>6523.9067218</v>
      </c>
      <c r="F13" s="24">
        <v>8811</v>
      </c>
      <c r="G13" s="6">
        <v>0.96203</v>
      </c>
      <c r="H13" s="19">
        <f t="shared" si="2"/>
        <v>8476.44633</v>
      </c>
      <c r="I13" s="19">
        <f t="shared" si="3"/>
        <v>10002.2066694</v>
      </c>
      <c r="J13" s="23">
        <v>13500</v>
      </c>
      <c r="K13" s="6">
        <v>1.5186</v>
      </c>
      <c r="L13" s="14">
        <f>PRODUCT(J13*K13)</f>
        <v>20501.1</v>
      </c>
      <c r="M13" s="33">
        <f>L13*1.18</f>
        <v>24191.297999999995</v>
      </c>
      <c r="N13" s="13">
        <v>20999</v>
      </c>
      <c r="O13" s="6">
        <v>1.44438</v>
      </c>
      <c r="P13" s="41">
        <f t="shared" si="4"/>
        <v>30330.53562</v>
      </c>
      <c r="Q13" s="41">
        <f t="shared" si="5"/>
        <v>35790.0320316</v>
      </c>
      <c r="R13" s="30">
        <v>12514</v>
      </c>
      <c r="S13" s="6">
        <v>1.80875</v>
      </c>
      <c r="T13" s="50">
        <f>R13*S13</f>
        <v>22634.697500000002</v>
      </c>
      <c r="U13" s="50">
        <f aca="true" t="shared" si="6" ref="U13:U19">R13*S13</f>
        <v>22634.697500000002</v>
      </c>
      <c r="V13" s="72"/>
      <c r="W13" s="47"/>
      <c r="X13" s="22"/>
      <c r="Y13" s="22"/>
    </row>
    <row r="14" spans="1:25" s="4" customFormat="1" ht="15.75" customHeight="1">
      <c r="A14" s="18" t="s">
        <v>9</v>
      </c>
      <c r="B14" s="23">
        <v>8115</v>
      </c>
      <c r="C14" s="6">
        <v>1.4419</v>
      </c>
      <c r="D14" s="19">
        <f t="shared" si="0"/>
        <v>11701.0185</v>
      </c>
      <c r="E14" s="19">
        <f t="shared" si="1"/>
        <v>13807.20183</v>
      </c>
      <c r="F14" s="24">
        <v>3945</v>
      </c>
      <c r="G14" s="6">
        <v>1.21659</v>
      </c>
      <c r="H14" s="19">
        <f t="shared" si="2"/>
        <v>4799.44755</v>
      </c>
      <c r="I14" s="19">
        <f t="shared" si="3"/>
        <v>5663.348109</v>
      </c>
      <c r="J14" s="23" t="s">
        <v>21</v>
      </c>
      <c r="K14" s="13" t="s">
        <v>21</v>
      </c>
      <c r="L14" s="13" t="s">
        <v>21</v>
      </c>
      <c r="M14" s="34" t="s">
        <v>21</v>
      </c>
      <c r="N14" s="13" t="s">
        <v>21</v>
      </c>
      <c r="O14" s="13" t="s">
        <v>21</v>
      </c>
      <c r="P14" s="13" t="s">
        <v>21</v>
      </c>
      <c r="Q14" s="13" t="s">
        <v>21</v>
      </c>
      <c r="R14" s="22"/>
      <c r="S14" s="22"/>
      <c r="T14" s="22"/>
      <c r="U14" s="50"/>
      <c r="V14" s="72"/>
      <c r="W14" s="47"/>
      <c r="X14" s="22"/>
      <c r="Y14" s="22"/>
    </row>
    <row r="15" spans="1:25" s="4" customFormat="1" ht="15.75" customHeight="1">
      <c r="A15" s="12" t="s">
        <v>12</v>
      </c>
      <c r="B15" s="23">
        <v>5267</v>
      </c>
      <c r="C15" s="6">
        <v>1.22213</v>
      </c>
      <c r="D15" s="19">
        <f t="shared" si="0"/>
        <v>6436.95871</v>
      </c>
      <c r="E15" s="19">
        <f t="shared" si="1"/>
        <v>7595.6112778</v>
      </c>
      <c r="F15" s="24">
        <v>9250</v>
      </c>
      <c r="G15" s="6">
        <v>0.96203</v>
      </c>
      <c r="H15" s="19">
        <f t="shared" si="2"/>
        <v>8898.7775</v>
      </c>
      <c r="I15" s="19">
        <f t="shared" si="3"/>
        <v>10500.55745</v>
      </c>
      <c r="J15" s="23">
        <v>11822</v>
      </c>
      <c r="K15" s="6">
        <v>1.56395</v>
      </c>
      <c r="L15" s="14">
        <f>PRODUCT(J15*K15)</f>
        <v>18489.0169</v>
      </c>
      <c r="M15" s="33">
        <f>L15*1.18</f>
        <v>21817.039941999996</v>
      </c>
      <c r="N15" s="13">
        <v>22411</v>
      </c>
      <c r="O15" s="6">
        <v>1.41233</v>
      </c>
      <c r="P15" s="41">
        <f t="shared" si="4"/>
        <v>31651.72763</v>
      </c>
      <c r="Q15" s="41">
        <f t="shared" si="5"/>
        <v>37349.0386034</v>
      </c>
      <c r="R15" s="30">
        <v>11556</v>
      </c>
      <c r="S15" s="6">
        <v>1.84466</v>
      </c>
      <c r="T15" s="33">
        <f>R15*S15</f>
        <v>21316.89096</v>
      </c>
      <c r="U15" s="50">
        <f t="shared" si="6"/>
        <v>21316.89096</v>
      </c>
      <c r="V15" s="72"/>
      <c r="W15" s="47"/>
      <c r="X15" s="22"/>
      <c r="Y15" s="22"/>
    </row>
    <row r="16" spans="1:25" s="4" customFormat="1" ht="15.75" customHeight="1">
      <c r="A16" s="18" t="s">
        <v>9</v>
      </c>
      <c r="B16" s="23">
        <v>9465</v>
      </c>
      <c r="C16" s="6">
        <v>1.49192</v>
      </c>
      <c r="D16" s="19">
        <f t="shared" si="0"/>
        <v>14121.022799999999</v>
      </c>
      <c r="E16" s="19">
        <f t="shared" si="1"/>
        <v>16662.806903999997</v>
      </c>
      <c r="F16" s="24">
        <v>3785</v>
      </c>
      <c r="G16" s="6">
        <v>1.32788</v>
      </c>
      <c r="H16" s="19">
        <f t="shared" si="2"/>
        <v>5026.025799999999</v>
      </c>
      <c r="I16" s="19">
        <f t="shared" si="3"/>
        <v>5930.710443999999</v>
      </c>
      <c r="J16" s="23" t="s">
        <v>21</v>
      </c>
      <c r="K16" s="13" t="s">
        <v>21</v>
      </c>
      <c r="L16" s="13" t="s">
        <v>21</v>
      </c>
      <c r="M16" s="34" t="s">
        <v>21</v>
      </c>
      <c r="N16" s="13" t="s">
        <v>21</v>
      </c>
      <c r="O16" s="13" t="s">
        <v>21</v>
      </c>
      <c r="P16" s="13" t="s">
        <v>21</v>
      </c>
      <c r="Q16" s="13" t="s">
        <v>21</v>
      </c>
      <c r="R16" s="22"/>
      <c r="S16" s="22"/>
      <c r="T16" s="22"/>
      <c r="U16" s="22"/>
      <c r="V16" s="72"/>
      <c r="W16" s="47"/>
      <c r="X16" s="22"/>
      <c r="Y16" s="22"/>
    </row>
    <row r="17" spans="1:25" s="4" customFormat="1" ht="15.75" customHeight="1">
      <c r="A17" s="12" t="s">
        <v>15</v>
      </c>
      <c r="B17" s="23">
        <v>2105</v>
      </c>
      <c r="C17" s="6">
        <v>1.12213</v>
      </c>
      <c r="D17" s="19">
        <f t="shared" si="0"/>
        <v>2362.08365</v>
      </c>
      <c r="E17" s="19">
        <f t="shared" si="1"/>
        <v>2787.258707</v>
      </c>
      <c r="F17" s="23">
        <v>6057</v>
      </c>
      <c r="G17" s="6">
        <v>0.96203</v>
      </c>
      <c r="H17" s="19">
        <f t="shared" si="2"/>
        <v>5827.015710000001</v>
      </c>
      <c r="I17" s="19">
        <f t="shared" si="3"/>
        <v>6875.8785378</v>
      </c>
      <c r="J17" s="23">
        <v>13337</v>
      </c>
      <c r="K17" s="6">
        <v>1.45008</v>
      </c>
      <c r="L17" s="14">
        <f>PRODUCT(J17*K17)</f>
        <v>19339.71696</v>
      </c>
      <c r="M17" s="33">
        <f>L17*1.18</f>
        <v>22820.8660128</v>
      </c>
      <c r="N17" s="13">
        <v>11695</v>
      </c>
      <c r="O17" s="6">
        <v>1.67444</v>
      </c>
      <c r="P17" s="41">
        <f t="shared" si="4"/>
        <v>19582.5758</v>
      </c>
      <c r="Q17" s="41">
        <f t="shared" si="5"/>
        <v>23107.439443999996</v>
      </c>
      <c r="R17" s="30">
        <v>12873</v>
      </c>
      <c r="S17" s="6">
        <v>1.92498</v>
      </c>
      <c r="T17" s="33">
        <v>24780.27</v>
      </c>
      <c r="U17" s="50">
        <f t="shared" si="6"/>
        <v>24780.267539999997</v>
      </c>
      <c r="V17" s="72"/>
      <c r="W17" s="47"/>
      <c r="X17" s="22"/>
      <c r="Y17" s="22"/>
    </row>
    <row r="18" spans="1:25" s="4" customFormat="1" ht="15.75" customHeight="1">
      <c r="A18" s="18" t="s">
        <v>9</v>
      </c>
      <c r="B18" s="23">
        <v>10820</v>
      </c>
      <c r="C18" s="6">
        <v>1.50238</v>
      </c>
      <c r="D18" s="19">
        <f t="shared" si="0"/>
        <v>16255.751600000001</v>
      </c>
      <c r="E18" s="19">
        <f t="shared" si="1"/>
        <v>19181.786888000002</v>
      </c>
      <c r="F18" s="24">
        <v>6504</v>
      </c>
      <c r="G18" s="6">
        <v>1.2795</v>
      </c>
      <c r="H18" s="19">
        <f t="shared" si="2"/>
        <v>8321.868</v>
      </c>
      <c r="I18" s="19">
        <f t="shared" si="3"/>
        <v>9819.80424</v>
      </c>
      <c r="J18" s="23" t="s">
        <v>21</v>
      </c>
      <c r="K18" s="13" t="s">
        <v>21</v>
      </c>
      <c r="L18" s="13" t="s">
        <v>21</v>
      </c>
      <c r="M18" s="34" t="s">
        <v>21</v>
      </c>
      <c r="N18" s="13" t="s">
        <v>21</v>
      </c>
      <c r="O18" s="13" t="s">
        <v>21</v>
      </c>
      <c r="P18" s="13" t="s">
        <v>21</v>
      </c>
      <c r="Q18" s="13" t="s">
        <v>21</v>
      </c>
      <c r="R18" s="22"/>
      <c r="S18" s="22"/>
      <c r="T18" s="22"/>
      <c r="U18" s="22"/>
      <c r="V18" s="72"/>
      <c r="W18" s="47"/>
      <c r="X18" s="22"/>
      <c r="Y18" s="22"/>
    </row>
    <row r="19" spans="1:25" s="4" customFormat="1" ht="15.75" customHeight="1">
      <c r="A19" s="12" t="s">
        <v>16</v>
      </c>
      <c r="B19" s="23">
        <v>2401</v>
      </c>
      <c r="C19" s="6">
        <v>1.12213</v>
      </c>
      <c r="D19" s="19">
        <f t="shared" si="0"/>
        <v>2694.2341300000003</v>
      </c>
      <c r="E19" s="19">
        <f t="shared" si="1"/>
        <v>3179.1962734000003</v>
      </c>
      <c r="F19" s="23">
        <v>6664</v>
      </c>
      <c r="G19" s="6">
        <v>0.96203</v>
      </c>
      <c r="H19" s="19">
        <f t="shared" si="2"/>
        <v>6410.96792</v>
      </c>
      <c r="I19" s="19">
        <f t="shared" si="3"/>
        <v>7564.9421456</v>
      </c>
      <c r="J19" s="23">
        <v>12891</v>
      </c>
      <c r="K19" s="6">
        <v>1.42794</v>
      </c>
      <c r="L19" s="14">
        <f>PRODUCT(J19*K19)</f>
        <v>18407.57454</v>
      </c>
      <c r="M19" s="33">
        <f>L19*1.18</f>
        <v>21720.9379572</v>
      </c>
      <c r="N19" s="13">
        <v>13034</v>
      </c>
      <c r="O19" s="6">
        <v>1.75185</v>
      </c>
      <c r="P19" s="41">
        <f t="shared" si="4"/>
        <v>22833.6129</v>
      </c>
      <c r="Q19" s="41">
        <f t="shared" si="5"/>
        <v>26943.663222</v>
      </c>
      <c r="R19" s="30">
        <v>12470</v>
      </c>
      <c r="S19" s="6">
        <v>1.98524</v>
      </c>
      <c r="T19" s="33">
        <f>R19*S19</f>
        <v>24755.942799999997</v>
      </c>
      <c r="U19" s="50">
        <f t="shared" si="6"/>
        <v>24755.942799999997</v>
      </c>
      <c r="V19" s="72"/>
      <c r="W19" s="47"/>
      <c r="X19" s="22"/>
      <c r="Y19" s="22"/>
    </row>
    <row r="20" spans="1:25" s="4" customFormat="1" ht="15.75" customHeight="1">
      <c r="A20" s="18" t="s">
        <v>9</v>
      </c>
      <c r="B20" s="23">
        <v>12298</v>
      </c>
      <c r="C20" s="6">
        <v>1.57956</v>
      </c>
      <c r="D20" s="19">
        <f t="shared" si="0"/>
        <v>19425.42888</v>
      </c>
      <c r="E20" s="19">
        <f t="shared" si="1"/>
        <v>22922.006078399998</v>
      </c>
      <c r="F20" s="24">
        <v>7125</v>
      </c>
      <c r="G20" s="6">
        <v>1.33095</v>
      </c>
      <c r="H20" s="19">
        <f t="shared" si="2"/>
        <v>9483.018750000001</v>
      </c>
      <c r="I20" s="19">
        <f t="shared" si="3"/>
        <v>11189.962125</v>
      </c>
      <c r="J20" s="23" t="s">
        <v>21</v>
      </c>
      <c r="K20" s="13" t="s">
        <v>21</v>
      </c>
      <c r="L20" s="13" t="s">
        <v>21</v>
      </c>
      <c r="M20" s="34" t="s">
        <v>21</v>
      </c>
      <c r="N20" s="13" t="s">
        <v>21</v>
      </c>
      <c r="O20" s="13" t="s">
        <v>21</v>
      </c>
      <c r="P20" s="13" t="s">
        <v>21</v>
      </c>
      <c r="Q20" s="13" t="s">
        <v>21</v>
      </c>
      <c r="R20" s="22"/>
      <c r="S20" s="22"/>
      <c r="T20" s="22"/>
      <c r="U20" s="22"/>
      <c r="V20" s="72"/>
      <c r="W20" s="47"/>
      <c r="X20" s="22"/>
      <c r="Y20" s="22"/>
    </row>
    <row r="21" spans="1:25" s="4" customFormat="1" ht="15.75" customHeight="1">
      <c r="A21" s="12" t="s">
        <v>17</v>
      </c>
      <c r="B21" s="23">
        <v>2402</v>
      </c>
      <c r="C21" s="6">
        <v>1.12213</v>
      </c>
      <c r="D21" s="19">
        <f t="shared" si="0"/>
        <v>2695.35626</v>
      </c>
      <c r="E21" s="19">
        <f t="shared" si="1"/>
        <v>3180.5203868</v>
      </c>
      <c r="F21" s="23">
        <v>7762</v>
      </c>
      <c r="G21" s="6">
        <v>0.96203</v>
      </c>
      <c r="H21" s="19">
        <f t="shared" si="2"/>
        <v>7467.276860000001</v>
      </c>
      <c r="I21" s="19">
        <f t="shared" si="3"/>
        <v>8811.386694800001</v>
      </c>
      <c r="J21" s="30">
        <v>15218</v>
      </c>
      <c r="K21" s="6">
        <v>1.52249</v>
      </c>
      <c r="L21" s="14">
        <f>PRODUCT(J21*K21)</f>
        <v>23169.252819999998</v>
      </c>
      <c r="M21" s="33">
        <f>L21*1.18</f>
        <v>27339.718327599996</v>
      </c>
      <c r="N21" s="13">
        <v>14913</v>
      </c>
      <c r="O21" s="6">
        <v>1.77063</v>
      </c>
      <c r="P21" s="41">
        <f t="shared" si="4"/>
        <v>26405.405189999998</v>
      </c>
      <c r="Q21" s="41">
        <f t="shared" si="5"/>
        <v>31158.378124199997</v>
      </c>
      <c r="R21" s="30">
        <v>13908</v>
      </c>
      <c r="S21" s="6">
        <v>1.81202</v>
      </c>
      <c r="T21" s="33">
        <f>R21*S21</f>
        <v>25201.57416</v>
      </c>
      <c r="U21" s="19">
        <v>25201.57</v>
      </c>
      <c r="V21" s="72"/>
      <c r="W21" s="47"/>
      <c r="X21" s="22"/>
      <c r="Y21" s="22"/>
    </row>
    <row r="22" spans="1:25" s="4" customFormat="1" ht="15.75" customHeight="1">
      <c r="A22" s="18" t="s">
        <v>9</v>
      </c>
      <c r="B22" s="24">
        <v>13453</v>
      </c>
      <c r="C22" s="6">
        <v>1.60777</v>
      </c>
      <c r="D22" s="19">
        <f t="shared" si="0"/>
        <v>21629.32981</v>
      </c>
      <c r="E22" s="19">
        <f t="shared" si="1"/>
        <v>25522.609175799997</v>
      </c>
      <c r="F22" s="24">
        <v>7897</v>
      </c>
      <c r="G22" s="6">
        <v>1.33569</v>
      </c>
      <c r="H22" s="19">
        <f t="shared" si="2"/>
        <v>10547.94393</v>
      </c>
      <c r="I22" s="19">
        <f t="shared" si="3"/>
        <v>12446.5738374</v>
      </c>
      <c r="J22" s="23" t="s">
        <v>21</v>
      </c>
      <c r="K22" s="13" t="s">
        <v>21</v>
      </c>
      <c r="L22" s="13" t="s">
        <v>21</v>
      </c>
      <c r="M22" s="34" t="s">
        <v>21</v>
      </c>
      <c r="N22" s="13" t="s">
        <v>21</v>
      </c>
      <c r="O22" s="13" t="s">
        <v>21</v>
      </c>
      <c r="P22" s="13" t="s">
        <v>21</v>
      </c>
      <c r="Q22" s="13" t="s">
        <v>21</v>
      </c>
      <c r="R22" s="22"/>
      <c r="S22" s="22"/>
      <c r="T22" s="22"/>
      <c r="U22" s="53"/>
      <c r="V22" s="72"/>
      <c r="W22" s="47"/>
      <c r="X22" s="22"/>
      <c r="Y22" s="22"/>
    </row>
    <row r="23" spans="1:25" s="4" customFormat="1" ht="15.75" customHeight="1">
      <c r="A23" s="12" t="s">
        <v>18</v>
      </c>
      <c r="B23" s="23">
        <v>2584</v>
      </c>
      <c r="C23" s="6">
        <v>1.12213</v>
      </c>
      <c r="D23" s="19">
        <f t="shared" si="0"/>
        <v>2899.58392</v>
      </c>
      <c r="E23" s="19">
        <f t="shared" si="1"/>
        <v>3421.5090256</v>
      </c>
      <c r="F23" s="23">
        <v>7611</v>
      </c>
      <c r="G23" s="6">
        <v>0.96203</v>
      </c>
      <c r="H23" s="19">
        <f t="shared" si="2"/>
        <v>7322.01033</v>
      </c>
      <c r="I23" s="19">
        <f t="shared" si="3"/>
        <v>8639.9721894</v>
      </c>
      <c r="J23" s="30">
        <v>14932</v>
      </c>
      <c r="K23" s="6">
        <v>1.50334</v>
      </c>
      <c r="L23" s="14">
        <f>PRODUCT(J23*K23)</f>
        <v>22447.87288</v>
      </c>
      <c r="M23" s="33">
        <f>L23*1.18</f>
        <v>26488.489998399997</v>
      </c>
      <c r="N23" s="22">
        <v>15165</v>
      </c>
      <c r="O23" s="22">
        <v>1.72238</v>
      </c>
      <c r="P23" s="41">
        <f>N23*O23</f>
        <v>26119.8927</v>
      </c>
      <c r="Q23" s="41">
        <f t="shared" si="5"/>
        <v>30821.473385999998</v>
      </c>
      <c r="R23" s="30">
        <v>16802</v>
      </c>
      <c r="S23" s="6">
        <v>1.76391</v>
      </c>
      <c r="T23" s="33">
        <f>R23*S23</f>
        <v>29637.21582</v>
      </c>
      <c r="U23" s="19">
        <v>29637.22</v>
      </c>
      <c r="V23" s="72"/>
      <c r="W23" s="47"/>
      <c r="X23" s="22"/>
      <c r="Y23" s="22"/>
    </row>
    <row r="24" spans="1:25" s="4" customFormat="1" ht="15.75" customHeight="1">
      <c r="A24" s="18" t="s">
        <v>9</v>
      </c>
      <c r="B24" s="24">
        <v>13326</v>
      </c>
      <c r="C24" s="6">
        <v>1.6364</v>
      </c>
      <c r="D24" s="19">
        <f t="shared" si="0"/>
        <v>21806.666400000002</v>
      </c>
      <c r="E24" s="19">
        <f t="shared" si="1"/>
        <v>25731.866352</v>
      </c>
      <c r="F24" s="24">
        <v>8993</v>
      </c>
      <c r="G24" s="6">
        <v>1.3456</v>
      </c>
      <c r="H24" s="19">
        <f t="shared" si="2"/>
        <v>12100.9808</v>
      </c>
      <c r="I24" s="19">
        <f t="shared" si="3"/>
        <v>14279.157344</v>
      </c>
      <c r="J24" s="23" t="s">
        <v>21</v>
      </c>
      <c r="K24" s="13" t="s">
        <v>21</v>
      </c>
      <c r="L24" s="13" t="s">
        <v>21</v>
      </c>
      <c r="M24" s="34" t="s">
        <v>21</v>
      </c>
      <c r="N24" s="34" t="s">
        <v>21</v>
      </c>
      <c r="O24" s="34" t="s">
        <v>21</v>
      </c>
      <c r="P24" s="34" t="s">
        <v>21</v>
      </c>
      <c r="Q24" s="13" t="s">
        <v>21</v>
      </c>
      <c r="R24" s="47"/>
      <c r="S24" s="47"/>
      <c r="T24" s="47"/>
      <c r="U24" s="54"/>
      <c r="V24" s="72"/>
      <c r="W24" s="47"/>
      <c r="X24" s="22"/>
      <c r="Y24" s="22"/>
    </row>
    <row r="25" spans="1:25" s="4" customFormat="1" ht="15.75" customHeight="1">
      <c r="A25" s="12" t="s">
        <v>19</v>
      </c>
      <c r="B25" s="24">
        <v>2893</v>
      </c>
      <c r="C25" s="6">
        <v>1.12213</v>
      </c>
      <c r="D25" s="19">
        <f t="shared" si="0"/>
        <v>3246.32209</v>
      </c>
      <c r="E25" s="19">
        <f t="shared" si="1"/>
        <v>3830.6600662</v>
      </c>
      <c r="F25" s="24">
        <v>9027</v>
      </c>
      <c r="G25" s="6">
        <v>0.96203</v>
      </c>
      <c r="H25" s="19">
        <f t="shared" si="2"/>
        <v>8684.24481</v>
      </c>
      <c r="I25" s="19">
        <f t="shared" si="3"/>
        <v>10247.4088758</v>
      </c>
      <c r="J25" s="31">
        <v>14747</v>
      </c>
      <c r="K25" s="6">
        <v>1.46843</v>
      </c>
      <c r="L25" s="14">
        <f>PRODUCT(J25*K25)</f>
        <v>21654.93721</v>
      </c>
      <c r="M25" s="33">
        <f>L25*1.18</f>
        <v>25552.825907799997</v>
      </c>
      <c r="N25" s="22">
        <v>15397</v>
      </c>
      <c r="O25" s="22">
        <v>1.70104</v>
      </c>
      <c r="P25" s="41">
        <f>N25*O25</f>
        <v>26190.91288</v>
      </c>
      <c r="Q25" s="41">
        <v>30905.27</v>
      </c>
      <c r="R25" s="51">
        <v>15742</v>
      </c>
      <c r="S25" s="52">
        <v>1.73112</v>
      </c>
      <c r="T25" s="33">
        <f>R25*S25</f>
        <v>27251.29104</v>
      </c>
      <c r="U25" s="19">
        <v>27251.29</v>
      </c>
      <c r="V25" s="75"/>
      <c r="W25" s="22"/>
      <c r="X25" s="22"/>
      <c r="Y25" s="22"/>
    </row>
    <row r="26" spans="1:25" s="4" customFormat="1" ht="15.75" customHeight="1">
      <c r="A26" s="18" t="s">
        <v>9</v>
      </c>
      <c r="B26" s="24">
        <v>13621</v>
      </c>
      <c r="C26" s="6">
        <v>1.58351</v>
      </c>
      <c r="D26" s="19">
        <f t="shared" si="0"/>
        <v>21568.989709999998</v>
      </c>
      <c r="E26" s="19">
        <f t="shared" si="1"/>
        <v>25451.407857799997</v>
      </c>
      <c r="F26" s="24">
        <v>10171</v>
      </c>
      <c r="G26" s="6">
        <v>1.28264</v>
      </c>
      <c r="H26" s="19">
        <f t="shared" si="2"/>
        <v>13045.73144</v>
      </c>
      <c r="I26" s="19">
        <f t="shared" si="3"/>
        <v>15393.963099199998</v>
      </c>
      <c r="J26" s="2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  <c r="O26" s="13" t="s">
        <v>21</v>
      </c>
      <c r="P26" s="13" t="s">
        <v>21</v>
      </c>
      <c r="Q26" s="13" t="s">
        <v>21</v>
      </c>
      <c r="R26" s="22"/>
      <c r="S26" s="22"/>
      <c r="T26" s="22"/>
      <c r="U26" s="53"/>
      <c r="V26" s="75"/>
      <c r="W26" s="22"/>
      <c r="X26" s="22"/>
      <c r="Y26" s="22"/>
    </row>
    <row r="27" spans="1:25" s="4" customFormat="1" ht="15.75" customHeight="1">
      <c r="A27" s="12" t="s">
        <v>20</v>
      </c>
      <c r="B27" s="23">
        <v>3542</v>
      </c>
      <c r="C27" s="6">
        <v>1.12213</v>
      </c>
      <c r="D27" s="19">
        <f t="shared" si="0"/>
        <v>3974.58446</v>
      </c>
      <c r="E27" s="19">
        <f t="shared" si="1"/>
        <v>4690.0096628</v>
      </c>
      <c r="F27" s="23">
        <v>9218</v>
      </c>
      <c r="G27" s="6">
        <v>0.96203</v>
      </c>
      <c r="H27" s="19">
        <f t="shared" si="2"/>
        <v>8867.992540000001</v>
      </c>
      <c r="I27" s="19">
        <f t="shared" si="3"/>
        <v>10464.2311972</v>
      </c>
      <c r="J27" s="13">
        <v>15190</v>
      </c>
      <c r="K27" s="6">
        <v>1.40369</v>
      </c>
      <c r="L27" s="14">
        <f>PRODUCT(J27*K27)</f>
        <v>21322.0511</v>
      </c>
      <c r="M27" s="14">
        <f>L27*1.18</f>
        <v>25160.020298</v>
      </c>
      <c r="N27" s="22">
        <v>16015</v>
      </c>
      <c r="O27" s="22">
        <v>1.66558</v>
      </c>
      <c r="P27" s="41">
        <f>N27*O27</f>
        <v>26674.2637</v>
      </c>
      <c r="Q27" s="41">
        <f>P27*1.18</f>
        <v>31475.631166</v>
      </c>
      <c r="R27" s="22">
        <v>15251</v>
      </c>
      <c r="S27" s="22">
        <v>1.77011</v>
      </c>
      <c r="T27" s="33">
        <f>R27*S27</f>
        <v>26995.947610000003</v>
      </c>
      <c r="U27" s="22">
        <v>31855.22</v>
      </c>
      <c r="V27" s="75"/>
      <c r="W27" s="22"/>
      <c r="X27" s="22"/>
      <c r="Y27" s="22"/>
    </row>
    <row r="28" spans="1:25" s="4" customFormat="1" ht="15.75" customHeight="1">
      <c r="A28" s="18" t="s">
        <v>9</v>
      </c>
      <c r="B28" s="24">
        <v>16822</v>
      </c>
      <c r="C28" s="6">
        <v>1.49978</v>
      </c>
      <c r="D28" s="19">
        <f>B28*C28</f>
        <v>25229.29916</v>
      </c>
      <c r="E28" s="19">
        <f t="shared" si="1"/>
        <v>29770.5730088</v>
      </c>
      <c r="F28" s="24">
        <v>10467</v>
      </c>
      <c r="G28" s="6">
        <v>1.33312</v>
      </c>
      <c r="H28" s="19">
        <f t="shared" si="2"/>
        <v>13953.76704</v>
      </c>
      <c r="I28" s="19">
        <f t="shared" si="3"/>
        <v>16465.4451072</v>
      </c>
      <c r="J28" s="23" t="s">
        <v>21</v>
      </c>
      <c r="K28" s="13" t="s">
        <v>21</v>
      </c>
      <c r="L28" s="13" t="s">
        <v>21</v>
      </c>
      <c r="M28" s="13" t="s">
        <v>21</v>
      </c>
      <c r="N28" s="13" t="s">
        <v>21</v>
      </c>
      <c r="O28" s="13" t="s">
        <v>21</v>
      </c>
      <c r="P28" s="13" t="s">
        <v>21</v>
      </c>
      <c r="Q28" s="13" t="s">
        <v>21</v>
      </c>
      <c r="R28" s="22"/>
      <c r="S28" s="22"/>
      <c r="T28" s="22"/>
      <c r="U28" s="22"/>
      <c r="V28" s="75"/>
      <c r="W28" s="22"/>
      <c r="X28" s="22"/>
      <c r="Y28" s="22"/>
    </row>
    <row r="29" spans="1:25" s="8" customFormat="1" ht="25.5" customHeight="1">
      <c r="A29" s="10" t="s">
        <v>1</v>
      </c>
      <c r="B29" s="16">
        <f>SUM(B5:B28)</f>
        <v>190065</v>
      </c>
      <c r="C29" s="20"/>
      <c r="D29" s="17">
        <f aca="true" t="shared" si="7" ref="D29:N29">SUM(D5:D28)</f>
        <v>268222.37914000003</v>
      </c>
      <c r="E29" s="17">
        <f t="shared" si="7"/>
        <v>316502.40738520003</v>
      </c>
      <c r="F29" s="16">
        <f t="shared" si="7"/>
        <v>194545</v>
      </c>
      <c r="G29" s="16"/>
      <c r="H29" s="17">
        <f t="shared" si="7"/>
        <v>213006.40568000003</v>
      </c>
      <c r="I29" s="17">
        <f t="shared" si="7"/>
        <v>251347.55870239998</v>
      </c>
      <c r="J29" s="20">
        <f t="shared" si="7"/>
        <v>172855</v>
      </c>
      <c r="K29" s="20"/>
      <c r="L29" s="20">
        <f>SUM(L5:L28)</f>
        <v>263651.43143</v>
      </c>
      <c r="M29" s="17">
        <f t="shared" si="7"/>
        <v>311108.6890874</v>
      </c>
      <c r="N29" s="20">
        <f t="shared" si="7"/>
        <v>229001</v>
      </c>
      <c r="O29" s="20"/>
      <c r="P29" s="42">
        <f>SUM(P5:P28)</f>
        <v>351273.3368200001</v>
      </c>
      <c r="Q29" s="42">
        <f>SUM(Q5:Q28)</f>
        <v>414502.5302492</v>
      </c>
      <c r="R29" s="16">
        <f>SUM(R5:R28)</f>
        <v>175023</v>
      </c>
      <c r="S29" s="46"/>
      <c r="T29" s="17">
        <f>SUM(T5:T28)</f>
        <v>312329.83427</v>
      </c>
      <c r="U29" s="17">
        <f>SUM(U5:U28)</f>
        <v>332315.3319683999</v>
      </c>
      <c r="V29" s="16">
        <f>SUM(V5:V28)</f>
        <v>42830</v>
      </c>
      <c r="W29" s="17"/>
      <c r="X29" s="17">
        <f>SUM(X5:X28)</f>
        <v>74659.9</v>
      </c>
      <c r="Y29" s="17">
        <f>SUM(Y5:Y28)</f>
        <v>88098.682</v>
      </c>
    </row>
    <row r="30" spans="2:22" s="4" customFormat="1" ht="12.75">
      <c r="B30" s="35"/>
      <c r="C30" s="36"/>
      <c r="D30" s="37"/>
      <c r="E30" s="37"/>
      <c r="F30" s="37"/>
      <c r="G30" s="37"/>
      <c r="H30" s="37"/>
      <c r="I30" s="37"/>
      <c r="P30" s="43"/>
      <c r="Q30" s="43"/>
      <c r="V30" s="76"/>
    </row>
    <row r="31" spans="1:7" ht="12.75">
      <c r="A31" s="62"/>
      <c r="B31" s="62"/>
      <c r="C31" s="62"/>
      <c r="D31" s="62"/>
      <c r="E31" s="62"/>
      <c r="F31" s="62"/>
      <c r="G31" s="62"/>
    </row>
    <row r="33" spans="2:22" s="29" customFormat="1" ht="15">
      <c r="B33" s="26"/>
      <c r="C33" s="27" t="s">
        <v>23</v>
      </c>
      <c r="D33" s="28"/>
      <c r="E33" s="28"/>
      <c r="F33" s="28"/>
      <c r="G33" s="28" t="s">
        <v>26</v>
      </c>
      <c r="H33" s="28"/>
      <c r="I33" s="28"/>
      <c r="P33" s="44"/>
      <c r="Q33" s="44"/>
      <c r="R33" s="1"/>
      <c r="S33" s="1"/>
      <c r="T33" s="1"/>
      <c r="U33" s="1"/>
      <c r="V33" s="77"/>
    </row>
  </sheetData>
  <mergeCells count="10">
    <mergeCell ref="V3:Y3"/>
    <mergeCell ref="R3:U3"/>
    <mergeCell ref="B3:E3"/>
    <mergeCell ref="I1:Q1"/>
    <mergeCell ref="A31:G31"/>
    <mergeCell ref="N3:Q3"/>
    <mergeCell ref="A3:A4"/>
    <mergeCell ref="F3:I3"/>
    <mergeCell ref="J3:M3"/>
    <mergeCell ref="A2:Q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Grichaeva</cp:lastModifiedBy>
  <cp:lastPrinted>2013-10-07T11:16:57Z</cp:lastPrinted>
  <dcterms:created xsi:type="dcterms:W3CDTF">2011-09-29T10:50:43Z</dcterms:created>
  <dcterms:modified xsi:type="dcterms:W3CDTF">2014-04-30T07:47:58Z</dcterms:modified>
  <cp:category/>
  <cp:version/>
  <cp:contentType/>
  <cp:contentStatus/>
</cp:coreProperties>
</file>