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факт 2017    2019" sheetId="1" r:id="rId1"/>
    <sheet name="план на 2019 год" sheetId="2" r:id="rId2"/>
    <sheet name="Лист3" sheetId="3" r:id="rId3"/>
  </sheets>
  <definedNames>
    <definedName name="Par485" localSheetId="0">'факт 2017    2019'!$P$2</definedName>
    <definedName name="Par603" localSheetId="0">'факт 2017    2019'!$A$26</definedName>
  </definedNames>
  <calcPr fullCalcOnLoad="1"/>
</workbook>
</file>

<file path=xl/sharedStrings.xml><?xml version="1.0" encoding="utf-8"?>
<sst xmlns="http://schemas.openxmlformats.org/spreadsheetml/2006/main" count="344" uniqueCount="104">
  <si>
    <t>Приложение N 2</t>
  </si>
  <si>
    <t>к предложению о размере цен</t>
  </si>
  <si>
    <t>(тарифов), долгосрочных</t>
  </si>
  <si>
    <t>параметров регулирования</t>
  </si>
  <si>
    <t>Раздел 2. Основные показатели деятельности ОАО "Владжимирский завод "Электроприбор"</t>
  </si>
  <si>
    <t>N п/п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</si>
  <si>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</si>
  <si>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</si>
  <si>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</si>
  <si>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 на базовый период &lt;1&gt;</t>
  </si>
  <si>
    <t>Фактические показатели за 2014 г.</t>
  </si>
  <si>
    <t>Предложения на расчетный период регулирования</t>
  </si>
  <si>
    <t>утверждено ДЦТ в 2015 г.на 2015 год</t>
  </si>
  <si>
    <t>факт предприятия за 2015 г.</t>
  </si>
  <si>
    <t>утверждено ДЦТ на 2016 год 30.12.2015 г.</t>
  </si>
  <si>
    <t>факт предприятия за 2016 г.</t>
  </si>
  <si>
    <t xml:space="preserve">утверждено ДЦТ на 2017 год </t>
  </si>
  <si>
    <t>факт предприятия за 2017 г.</t>
  </si>
  <si>
    <t>утверждено ДЦТ на 2018 год (пост. №63/7 от 28.12.2017г.)</t>
  </si>
  <si>
    <t>2013 г.</t>
  </si>
  <si>
    <t>2014 г.</t>
  </si>
  <si>
    <t>2015 г.</t>
  </si>
  <si>
    <t>2016 г.</t>
  </si>
  <si>
    <t>2017 г.</t>
  </si>
  <si>
    <t>2018 г.</t>
  </si>
  <si>
    <t>2019 г.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</si>
  <si>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</si>
  <si>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</si>
  <si>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</si>
  <si>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</si>
  <si>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</si>
  <si>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</si>
  <si>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</si>
  <si>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</si>
  <si>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</si>
  <si>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</si>
  <si>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</si>
  <si>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</si>
  <si>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</si>
  <si>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</si>
  <si>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</si>
  <si>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</si>
  <si>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3.</t>
  </si>
  <si>
    <t>Показатели регулируемых видов деятельности организации</t>
  </si>
  <si>
    <t>3.3.</t>
  </si>
  <si>
    <t>Заявленная мощность &lt;3&gt;</t>
  </si>
  <si>
    <t>МВт</t>
  </si>
  <si>
    <t>3.4.</t>
  </si>
  <si>
    <t>Объем полезного отпуска электроэнергии - всего &lt;3&gt;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</si>
  <si>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</si>
  <si>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</si>
  <si>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&lt;3&gt;</t>
  </si>
  <si>
    <t>3.6.</t>
  </si>
  <si>
    <t>Норматив потерь электрической энергии (с указанием реквизитов приказа Минэнерго России, которым утверждены нормативы) &lt;3&gt;</t>
  </si>
  <si>
    <t>НН-1,000%;       СН2-5,939%</t>
  </si>
  <si>
    <t>НН -1,7269%;       СН2-6%</t>
  </si>
  <si>
    <t>НН-1,7269%;       СН2-6,0%</t>
  </si>
  <si>
    <t>НН-1,82%;       СН2-5,9%</t>
  </si>
  <si>
    <t>НН-1,82%;       СН2-5,90%</t>
  </si>
  <si>
    <t>НН-1,7269%;       СН2-6,2%</t>
  </si>
  <si>
    <t>3.7.</t>
  </si>
  <si>
    <t>Реквизиты программы энергоэффективности (кем утверждена, дата утверждения, номер приказа) &lt;3&gt;</t>
  </si>
  <si>
    <t>ЗАО "Энерго-Сервисная Компания", Москва,2012 г.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</si>
  <si>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</si>
  <si>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</si>
  <si>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</si>
  <si>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&lt;2&gt;, &lt;4&gt;; подконтрольные расходы &lt;3&gt;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</si>
  <si>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</si>
  <si>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</si>
  <si>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</si>
  <si>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</si>
  <si>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</si>
  <si>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 &lt;2&gt;, &lt;4&gt;; неподконтрольные расходы &lt;3&gt; - всего &lt;3&gt;</t>
  </si>
  <si>
    <t>4.3.</t>
  </si>
  <si>
    <t>Выпадающие, излишние доходы (расходы) прошлых лет</t>
  </si>
  <si>
    <t>-</t>
  </si>
  <si>
    <t>4.4.</t>
  </si>
  <si>
    <t>Инвестиции, осуществляемые за счет тарифных источников</t>
  </si>
  <si>
    <t>нет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</si>
  <si>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</si>
  <si>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</si>
  <si>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</si>
  <si>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 &lt;3&gt;</t>
  </si>
  <si>
    <t>у.е.</t>
  </si>
  <si>
    <t>Операционные расходы на условную единицу &lt;3&gt;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</si>
  <si>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</si>
  <si>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</si>
  <si>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</si>
  <si>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</si>
  <si>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</si>
  <si>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</si>
  <si>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</si>
  <si>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</si>
  <si>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</si>
  <si>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</si>
  <si>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</si>
  <si>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</si>
  <si>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</si>
  <si>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&lt;3&gt; Заполняются сетевыми организациями, осуществляющими передачу электрической энергии (мощности) по электрическим сетям.</t>
  </si>
  <si>
    <t xml:space="preserve">Главный энергетик </t>
  </si>
  <si>
    <t>Большаков Р.В.</t>
  </si>
  <si>
    <t>Предложение предприятия на 2019  год</t>
  </si>
  <si>
    <t>утверждено ДЦТ на 2019 год (пост. №63/7 от 28.12.2017г.)</t>
  </si>
  <si>
    <t>2019г.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</si>
</sst>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.000"/>
  </numFmts>
  <fonts count="1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b/>
      <sz val="12"/>
      <name val="Times New Roman"/>
      <family val="1"/>
    </font>
    <font>
      <b/>
      <sz val="12"/>
      <color indexed="12"/>
      <name val="Arial Cyr"/>
      <family val="2"/>
    </font>
    <font>
      <sz val="8"/>
      <name val="Times New Roman"/>
      <family val="1"/>
    </font>
    <font>
      <sz val="8"/>
      <color indexed="12"/>
      <name val="Arial Cyr"/>
      <family val="2"/>
    </font>
    <font>
      <sz val="12"/>
      <color indexed="53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right"/>
    </xf>
    <xf numFmtId="164" fontId="2" fillId="2" borderId="0" xfId="0" applyFont="1" applyFill="1" applyAlignment="1">
      <alignment horizontal="right"/>
    </xf>
    <xf numFmtId="164" fontId="3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vertical="top" wrapText="1"/>
    </xf>
    <xf numFmtId="164" fontId="5" fillId="0" borderId="1" xfId="20" applyNumberFormat="1" applyFont="1" applyFill="1" applyBorder="1" applyAlignment="1" applyProtection="1">
      <alignment horizontal="center" vertical="top" wrapText="1"/>
      <protection/>
    </xf>
    <xf numFmtId="164" fontId="4" fillId="0" borderId="2" xfId="0" applyFont="1" applyFill="1" applyBorder="1" applyAlignment="1">
      <alignment horizontal="center" vertical="top" wrapText="1"/>
    </xf>
    <xf numFmtId="164" fontId="4" fillId="2" borderId="2" xfId="0" applyFont="1" applyFill="1" applyBorder="1" applyAlignment="1">
      <alignment horizontal="center" vertical="top" wrapText="1"/>
    </xf>
    <xf numFmtId="164" fontId="4" fillId="3" borderId="1" xfId="0" applyFont="1" applyFill="1" applyBorder="1" applyAlignment="1">
      <alignment horizontal="center" vertical="top" wrapText="1"/>
    </xf>
    <xf numFmtId="164" fontId="4" fillId="3" borderId="2" xfId="0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7" fillId="0" borderId="1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0" applyNumberFormat="1" applyFont="1" applyFill="1" applyBorder="1" applyAlignment="1" applyProtection="1">
      <alignment horizontal="center" vertical="top" wrapText="1"/>
      <protection/>
    </xf>
    <xf numFmtId="164" fontId="6" fillId="0" borderId="2" xfId="0" applyFont="1" applyFill="1" applyBorder="1" applyAlignment="1">
      <alignment horizontal="center" vertical="top" wrapText="1"/>
    </xf>
    <xf numFmtId="164" fontId="6" fillId="2" borderId="1" xfId="0" applyFont="1" applyFill="1" applyBorder="1" applyAlignment="1">
      <alignment horizontal="center" vertical="top" wrapText="1"/>
    </xf>
    <xf numFmtId="164" fontId="6" fillId="3" borderId="1" xfId="0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 wrapText="1"/>
    </xf>
    <xf numFmtId="164" fontId="9" fillId="0" borderId="1" xfId="20" applyNumberFormat="1" applyFont="1" applyFill="1" applyBorder="1" applyAlignment="1" applyProtection="1">
      <alignment horizontal="center" vertical="top" wrapText="1"/>
      <protection/>
    </xf>
    <xf numFmtId="164" fontId="8" fillId="2" borderId="1" xfId="0" applyFont="1" applyFill="1" applyBorder="1" applyAlignment="1">
      <alignment horizontal="center" vertical="top" wrapText="1"/>
    </xf>
    <xf numFmtId="164" fontId="8" fillId="3" borderId="1" xfId="0" applyFont="1" applyFill="1" applyBorder="1" applyAlignment="1">
      <alignment horizontal="center" vertical="top" wrapText="1"/>
    </xf>
    <xf numFmtId="164" fontId="2" fillId="0" borderId="3" xfId="0" applyFont="1" applyFill="1" applyBorder="1" applyAlignment="1">
      <alignment horizontal="center" vertical="top" wrapText="1"/>
    </xf>
    <xf numFmtId="164" fontId="2" fillId="0" borderId="3" xfId="0" applyFont="1" applyFill="1" applyBorder="1" applyAlignment="1">
      <alignment vertical="top" wrapText="1"/>
    </xf>
    <xf numFmtId="164" fontId="2" fillId="0" borderId="4" xfId="0" applyFont="1" applyFill="1" applyBorder="1" applyAlignment="1">
      <alignment horizontal="center" vertical="top" wrapText="1"/>
    </xf>
    <xf numFmtId="164" fontId="2" fillId="2" borderId="1" xfId="0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4" fontId="2" fillId="0" borderId="2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164" fontId="5" fillId="0" borderId="1" xfId="20" applyNumberFormat="1" applyFont="1" applyFill="1" applyBorder="1" applyAlignment="1" applyProtection="1">
      <alignment vertical="top" wrapText="1"/>
      <protection/>
    </xf>
    <xf numFmtId="166" fontId="2" fillId="0" borderId="1" xfId="0" applyNumberFormat="1" applyFont="1" applyFill="1" applyBorder="1" applyAlignment="1">
      <alignment horizontal="center" vertical="top" wrapText="1"/>
    </xf>
    <xf numFmtId="164" fontId="10" fillId="0" borderId="1" xfId="0" applyFont="1" applyFill="1" applyBorder="1" applyAlignment="1">
      <alignment horizontal="center" vertical="top" wrapText="1"/>
    </xf>
    <xf numFmtId="164" fontId="10" fillId="3" borderId="1" xfId="0" applyFont="1" applyFill="1" applyBorder="1" applyAlignment="1">
      <alignment horizontal="center" vertical="top" wrapText="1"/>
    </xf>
    <xf numFmtId="164" fontId="10" fillId="2" borderId="1" xfId="0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167" fontId="2" fillId="0" borderId="2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justify"/>
    </xf>
    <xf numFmtId="164" fontId="2" fillId="0" borderId="0" xfId="0" applyFont="1" applyFill="1" applyBorder="1" applyAlignment="1">
      <alignment vertical="top" wrapText="1"/>
    </xf>
    <xf numFmtId="164" fontId="4" fillId="4" borderId="2" xfId="0" applyFont="1" applyFill="1" applyBorder="1" applyAlignment="1">
      <alignment horizontal="center" vertical="top" wrapText="1"/>
    </xf>
    <xf numFmtId="164" fontId="4" fillId="5" borderId="2" xfId="0" applyFont="1" applyFill="1" applyBorder="1" applyAlignment="1">
      <alignment horizontal="center" vertical="top" wrapText="1"/>
    </xf>
    <xf numFmtId="164" fontId="6" fillId="4" borderId="1" xfId="0" applyFont="1" applyFill="1" applyBorder="1" applyAlignment="1">
      <alignment horizontal="center" vertical="top" wrapText="1"/>
    </xf>
    <xf numFmtId="164" fontId="6" fillId="5" borderId="1" xfId="0" applyFont="1" applyFill="1" applyBorder="1" applyAlignment="1">
      <alignment horizontal="center" vertical="top" wrapText="1"/>
    </xf>
    <xf numFmtId="164" fontId="8" fillId="4" borderId="1" xfId="0" applyFont="1" applyFill="1" applyBorder="1" applyAlignment="1">
      <alignment horizontal="center" vertical="top" wrapText="1"/>
    </xf>
    <xf numFmtId="164" fontId="8" fillId="5" borderId="1" xfId="0" applyFont="1" applyFill="1" applyBorder="1" applyAlignment="1">
      <alignment horizontal="center" vertical="top" wrapText="1"/>
    </xf>
    <xf numFmtId="164" fontId="2" fillId="4" borderId="1" xfId="0" applyFont="1" applyFill="1" applyBorder="1" applyAlignment="1">
      <alignment horizontal="center" vertical="top" wrapText="1"/>
    </xf>
    <xf numFmtId="164" fontId="2" fillId="5" borderId="1" xfId="0" applyFont="1" applyFill="1" applyBorder="1" applyAlignment="1">
      <alignment horizontal="center" vertical="top" wrapText="1"/>
    </xf>
    <xf numFmtId="165" fontId="2" fillId="4" borderId="1" xfId="0" applyNumberFormat="1" applyFont="1" applyFill="1" applyBorder="1" applyAlignment="1">
      <alignment horizontal="center" vertical="top" wrapText="1"/>
    </xf>
    <xf numFmtId="165" fontId="2" fillId="5" borderId="1" xfId="0" applyNumberFormat="1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center" vertical="top" wrapText="1"/>
    </xf>
    <xf numFmtId="164" fontId="11" fillId="2" borderId="1" xfId="0" applyFont="1" applyFill="1" applyBorder="1" applyAlignment="1">
      <alignment horizontal="center" vertical="top" wrapText="1"/>
    </xf>
    <xf numFmtId="164" fontId="11" fillId="3" borderId="1" xfId="0" applyFont="1" applyFill="1" applyBorder="1" applyAlignment="1">
      <alignment horizontal="center" vertical="top" wrapText="1"/>
    </xf>
    <xf numFmtId="164" fontId="11" fillId="4" borderId="1" xfId="0" applyFont="1" applyFill="1" applyBorder="1" applyAlignment="1">
      <alignment horizontal="center" vertical="top" wrapText="1"/>
    </xf>
    <xf numFmtId="164" fontId="11" fillId="5" borderId="1" xfId="0" applyFont="1" applyFill="1" applyBorder="1" applyAlignment="1">
      <alignment horizontal="center" vertical="top" wrapText="1"/>
    </xf>
    <xf numFmtId="164" fontId="10" fillId="5" borderId="1" xfId="0" applyFont="1" applyFill="1" applyBorder="1" applyAlignment="1">
      <alignment horizontal="center" vertical="top" wrapText="1"/>
    </xf>
    <xf numFmtId="164" fontId="10" fillId="4" borderId="1" xfId="0" applyFont="1" applyFill="1" applyBorder="1" applyAlignment="1">
      <alignment horizontal="center" vertical="top" wrapText="1"/>
    </xf>
    <xf numFmtId="167" fontId="2" fillId="4" borderId="1" xfId="0" applyNumberFormat="1" applyFont="1" applyFill="1" applyBorder="1" applyAlignment="1">
      <alignment horizontal="center" vertical="top" wrapText="1"/>
    </xf>
    <xf numFmtId="167" fontId="2" fillId="5" borderId="1" xfId="0" applyNumberFormat="1" applyFont="1" applyFill="1" applyBorder="1" applyAlignment="1">
      <alignment horizontal="center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166" fontId="2" fillId="5" borderId="1" xfId="0" applyNumberFormat="1" applyFont="1" applyFill="1" applyBorder="1" applyAlignment="1">
      <alignment horizontal="center" vertical="top" wrapText="1"/>
    </xf>
    <xf numFmtId="164" fontId="2" fillId="5" borderId="0" xfId="0" applyFont="1" applyFill="1" applyBorder="1" applyAlignment="1">
      <alignment horizont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AR715"/>
  <sheetViews>
    <sheetView workbookViewId="0" topLeftCell="A4">
      <pane xSplit="2" ySplit="8" topLeftCell="H12" activePane="bottomRight" state="frozen"/>
      <selection pane="topLeft" activeCell="A4" sqref="A4"/>
      <selection pane="topRight" activeCell="H4" sqref="H4"/>
      <selection pane="bottomLeft" activeCell="A12" sqref="A12"/>
      <selection pane="bottomRight" activeCell="O25" sqref="O25"/>
    </sheetView>
  </sheetViews>
  <sheetFormatPr defaultColWidth="9.00390625" defaultRowHeight="12.75" outlineLevelRow="1" outlineLevelCol="1"/>
  <cols>
    <col min="1" max="1" width="9.75390625" style="1" customWidth="1"/>
    <col min="2" max="2" width="33.25390625" style="1" customWidth="1"/>
    <col min="3" max="3" width="13.75390625" style="1" customWidth="1"/>
    <col min="4" max="7" width="0" style="1" hidden="1" customWidth="1" outlineLevel="1"/>
    <col min="8" max="9" width="12.625" style="1" customWidth="1"/>
    <col min="10" max="10" width="0" style="1" hidden="1" customWidth="1" outlineLevel="1"/>
    <col min="11" max="11" width="12.625" style="1" customWidth="1"/>
    <col min="12" max="12" width="12.625" style="2" customWidth="1"/>
    <col min="13" max="13" width="0" style="1" hidden="1" customWidth="1" outlineLevel="1"/>
    <col min="14" max="14" width="12.625" style="1" customWidth="1"/>
    <col min="15" max="15" width="13.25390625" style="1" customWidth="1"/>
    <col min="16" max="17" width="12.625" style="1" customWidth="1"/>
  </cols>
  <sheetData>
    <row r="1" ht="12.75">
      <c r="C1" s="3"/>
    </row>
    <row r="2" spans="8:17" ht="12.75">
      <c r="H2" s="4"/>
      <c r="I2" s="4"/>
      <c r="J2" s="4"/>
      <c r="K2" s="4"/>
      <c r="L2" s="5"/>
      <c r="M2" s="4"/>
      <c r="P2" s="4" t="s">
        <v>0</v>
      </c>
      <c r="Q2" s="4"/>
    </row>
    <row r="3" spans="8:17" ht="12.75">
      <c r="H3" s="4"/>
      <c r="I3" s="4"/>
      <c r="J3" s="4"/>
      <c r="K3" s="4"/>
      <c r="L3" s="5"/>
      <c r="M3" s="4"/>
      <c r="P3" s="4" t="s">
        <v>1</v>
      </c>
      <c r="Q3" s="4"/>
    </row>
    <row r="4" spans="8:17" ht="12.75">
      <c r="H4" s="4"/>
      <c r="I4" s="4"/>
      <c r="J4" s="4"/>
      <c r="K4" s="4"/>
      <c r="L4" s="5"/>
      <c r="M4" s="4"/>
      <c r="P4" s="4" t="s">
        <v>2</v>
      </c>
      <c r="Q4" s="4"/>
    </row>
    <row r="5" spans="8:17" ht="12.75">
      <c r="H5" s="4"/>
      <c r="I5" s="4"/>
      <c r="J5" s="4"/>
      <c r="K5" s="4"/>
      <c r="L5" s="5"/>
      <c r="M5" s="4"/>
      <c r="P5" s="4" t="s">
        <v>3</v>
      </c>
      <c r="Q5" s="4"/>
    </row>
    <row r="6" ht="9" customHeight="1">
      <c r="C6" s="3"/>
    </row>
    <row r="7" spans="1:17" ht="14.25" customHeight="1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9" spans="1:17" ht="66" customHeight="1">
      <c r="A9" s="7" t="s">
        <v>5</v>
      </c>
      <c r="B9" s="7" t="s">
        <v>6</v>
      </c>
      <c r="C9" s="8" t="s">
        <v>7</v>
      </c>
      <c r="D9" s="8" t="s">
        <v>8</v>
      </c>
      <c r="E9" s="9" t="s">
        <v>9</v>
      </c>
      <c r="F9" s="8" t="s">
        <v>10</v>
      </c>
      <c r="G9" s="10" t="s">
        <v>11</v>
      </c>
      <c r="H9" s="8" t="s">
        <v>12</v>
      </c>
      <c r="I9" s="10" t="s">
        <v>13</v>
      </c>
      <c r="J9" s="10" t="s">
        <v>11</v>
      </c>
      <c r="K9" s="8" t="s">
        <v>14</v>
      </c>
      <c r="L9" s="11" t="s">
        <v>15</v>
      </c>
      <c r="M9" s="10" t="s">
        <v>11</v>
      </c>
      <c r="N9" s="12" t="s">
        <v>16</v>
      </c>
      <c r="O9" s="13" t="s">
        <v>17</v>
      </c>
      <c r="P9" s="12" t="s">
        <v>18</v>
      </c>
      <c r="Q9" s="12" t="s">
        <v>18</v>
      </c>
    </row>
    <row r="10" spans="1:17" ht="18.75" customHeight="1">
      <c r="A10" s="7"/>
      <c r="B10" s="7"/>
      <c r="C10" s="7"/>
      <c r="D10" s="14" t="s">
        <v>19</v>
      </c>
      <c r="E10" s="15" t="s">
        <v>20</v>
      </c>
      <c r="F10" s="16" t="s">
        <v>20</v>
      </c>
      <c r="G10" s="17" t="s">
        <v>21</v>
      </c>
      <c r="H10" s="14" t="s">
        <v>21</v>
      </c>
      <c r="I10" s="14" t="s">
        <v>21</v>
      </c>
      <c r="J10" s="14" t="s">
        <v>22</v>
      </c>
      <c r="K10" s="14" t="s">
        <v>22</v>
      </c>
      <c r="L10" s="18" t="s">
        <v>22</v>
      </c>
      <c r="M10" s="14">
        <v>2017</v>
      </c>
      <c r="N10" s="19" t="s">
        <v>23</v>
      </c>
      <c r="O10" s="19" t="s">
        <v>23</v>
      </c>
      <c r="P10" s="19" t="s">
        <v>24</v>
      </c>
      <c r="Q10" s="19" t="s">
        <v>25</v>
      </c>
    </row>
    <row r="11" spans="1:17" ht="13.5" customHeight="1">
      <c r="A11" s="20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1">
        <v>7</v>
      </c>
      <c r="H11" s="20">
        <v>8</v>
      </c>
      <c r="I11" s="20"/>
      <c r="J11" s="20"/>
      <c r="K11" s="20">
        <v>8</v>
      </c>
      <c r="L11" s="22"/>
      <c r="M11" s="20"/>
      <c r="N11" s="23">
        <v>8</v>
      </c>
      <c r="O11" s="23"/>
      <c r="P11" s="23">
        <v>8</v>
      </c>
      <c r="Q11" s="23">
        <v>8</v>
      </c>
    </row>
    <row r="12" spans="1:17" ht="34.5" customHeight="1">
      <c r="A12" s="24" t="s">
        <v>26</v>
      </c>
      <c r="B12" s="25" t="s">
        <v>27</v>
      </c>
      <c r="C12" s="24"/>
      <c r="D12" s="24"/>
      <c r="E12" s="24"/>
      <c r="F12" s="26"/>
      <c r="G12" s="26"/>
      <c r="H12" s="7"/>
      <c r="I12" s="7"/>
      <c r="J12" s="7"/>
      <c r="K12" s="7"/>
      <c r="L12" s="27"/>
      <c r="M12" s="7"/>
      <c r="N12" s="28"/>
      <c r="O12" s="28"/>
      <c r="P12" s="28"/>
      <c r="Q12" s="28"/>
    </row>
    <row r="13" spans="1:17" ht="12.75">
      <c r="A13" s="7" t="s">
        <v>28</v>
      </c>
      <c r="B13" s="29" t="s">
        <v>29</v>
      </c>
      <c r="C13" s="7" t="s">
        <v>30</v>
      </c>
      <c r="D13" s="7">
        <v>1152.29</v>
      </c>
      <c r="E13" s="7">
        <v>1185.2</v>
      </c>
      <c r="F13" s="30">
        <v>1179.695</v>
      </c>
      <c r="G13" s="31">
        <v>1701.74</v>
      </c>
      <c r="H13" s="7">
        <v>934.9</v>
      </c>
      <c r="I13" s="7">
        <v>1161.28</v>
      </c>
      <c r="J13" s="7">
        <v>1713.18</v>
      </c>
      <c r="K13" s="7">
        <v>903.1</v>
      </c>
      <c r="L13" s="27">
        <v>1180.93</v>
      </c>
      <c r="M13" s="7">
        <v>1921.82</v>
      </c>
      <c r="N13" s="28">
        <v>1012.88</v>
      </c>
      <c r="O13" s="28">
        <v>1190.42</v>
      </c>
      <c r="P13" s="28">
        <v>994.28</v>
      </c>
      <c r="Q13" s="28">
        <v>1059.46</v>
      </c>
    </row>
    <row r="14" spans="1:17" ht="22.5" customHeight="1">
      <c r="A14" s="7" t="s">
        <v>31</v>
      </c>
      <c r="B14" s="29" t="s">
        <v>32</v>
      </c>
      <c r="C14" s="7" t="s">
        <v>30</v>
      </c>
      <c r="D14" s="7">
        <v>43.143</v>
      </c>
      <c r="E14" s="7">
        <v>3.09</v>
      </c>
      <c r="F14" s="31">
        <v>0</v>
      </c>
      <c r="G14" s="31">
        <v>62.539</v>
      </c>
      <c r="H14" s="7">
        <v>0</v>
      </c>
      <c r="I14" s="7">
        <v>0</v>
      </c>
      <c r="J14" s="7"/>
      <c r="K14" s="7">
        <v>0</v>
      </c>
      <c r="L14" s="27"/>
      <c r="M14" s="7"/>
      <c r="N14" s="28">
        <v>0</v>
      </c>
      <c r="O14" s="28"/>
      <c r="P14" s="28">
        <v>0</v>
      </c>
      <c r="Q14" s="28">
        <v>0</v>
      </c>
    </row>
    <row r="15" spans="1:17" ht="36" customHeight="1">
      <c r="A15" s="7" t="s">
        <v>33</v>
      </c>
      <c r="B15" s="29" t="s">
        <v>34</v>
      </c>
      <c r="C15" s="7" t="s">
        <v>30</v>
      </c>
      <c r="D15" s="7"/>
      <c r="E15" s="7"/>
      <c r="F15" s="31"/>
      <c r="G15" s="31"/>
      <c r="H15" s="7"/>
      <c r="I15" s="7"/>
      <c r="J15" s="7"/>
      <c r="K15" s="7"/>
      <c r="L15" s="27"/>
      <c r="M15" s="7"/>
      <c r="N15" s="28"/>
      <c r="O15" s="28"/>
      <c r="P15" s="28"/>
      <c r="Q15" s="28"/>
    </row>
    <row r="16" spans="1:17" ht="16.5" customHeight="1">
      <c r="A16" s="7" t="s">
        <v>35</v>
      </c>
      <c r="B16" s="29" t="s">
        <v>36</v>
      </c>
      <c r="C16" s="7" t="s">
        <v>30</v>
      </c>
      <c r="D16" s="7">
        <v>35.953</v>
      </c>
      <c r="E16" s="7">
        <v>2.47</v>
      </c>
      <c r="F16" s="31"/>
      <c r="G16" s="31">
        <v>52.115</v>
      </c>
      <c r="H16" s="7">
        <v>0</v>
      </c>
      <c r="I16" s="7"/>
      <c r="J16" s="7">
        <v>63.95</v>
      </c>
      <c r="K16" s="7">
        <v>0</v>
      </c>
      <c r="L16" s="27"/>
      <c r="M16" s="7">
        <v>63.06</v>
      </c>
      <c r="N16" s="28">
        <v>0</v>
      </c>
      <c r="O16" s="28">
        <v>0</v>
      </c>
      <c r="P16" s="28">
        <v>0</v>
      </c>
      <c r="Q16" s="28">
        <v>0</v>
      </c>
    </row>
    <row r="17" spans="1:17" ht="18.75" customHeight="1">
      <c r="A17" s="7" t="s">
        <v>37</v>
      </c>
      <c r="B17" s="29" t="s">
        <v>38</v>
      </c>
      <c r="C17" s="7"/>
      <c r="D17" s="32">
        <f>D14/D13*100</f>
        <v>3.7441095557541937</v>
      </c>
      <c r="E17" s="32">
        <f>E14/E13*100</f>
        <v>0.26071549105636177</v>
      </c>
      <c r="F17" s="32"/>
      <c r="G17" s="32">
        <f>G14/G13*100</f>
        <v>3.675003231986085</v>
      </c>
      <c r="H17" s="32">
        <f>H14/H13*100</f>
        <v>0</v>
      </c>
      <c r="I17" s="32"/>
      <c r="J17" s="32"/>
      <c r="K17" s="32">
        <f>K14/K13*100</f>
        <v>0</v>
      </c>
      <c r="L17" s="33"/>
      <c r="M17" s="32"/>
      <c r="N17" s="34">
        <f>N14/N13*100</f>
        <v>0</v>
      </c>
      <c r="O17" s="34">
        <f>O14/O13*100</f>
        <v>0</v>
      </c>
      <c r="P17" s="34">
        <f>P14/P13*100</f>
        <v>0</v>
      </c>
      <c r="Q17" s="34">
        <f>Q14/Q13*100</f>
        <v>0</v>
      </c>
    </row>
    <row r="18" spans="1:17" ht="99" customHeight="1">
      <c r="A18" s="7" t="s">
        <v>39</v>
      </c>
      <c r="B18" s="29" t="s">
        <v>40</v>
      </c>
      <c r="C18" s="7" t="s">
        <v>41</v>
      </c>
      <c r="D18" s="7"/>
      <c r="E18" s="7"/>
      <c r="F18" s="31"/>
      <c r="G18" s="31"/>
      <c r="H18" s="7"/>
      <c r="I18" s="7"/>
      <c r="J18" s="7"/>
      <c r="K18" s="7"/>
      <c r="L18" s="27"/>
      <c r="M18" s="7"/>
      <c r="N18" s="28"/>
      <c r="O18" s="28"/>
      <c r="P18" s="28"/>
      <c r="Q18" s="28"/>
    </row>
    <row r="19" spans="1:17" ht="38.25" customHeight="1">
      <c r="A19" s="7" t="s">
        <v>42</v>
      </c>
      <c r="B19" s="29" t="s">
        <v>43</v>
      </c>
      <c r="C19" s="7"/>
      <c r="D19" s="7"/>
      <c r="E19" s="7"/>
      <c r="F19" s="31"/>
      <c r="G19" s="31"/>
      <c r="H19" s="7"/>
      <c r="I19" s="7"/>
      <c r="J19" s="7"/>
      <c r="K19" s="7"/>
      <c r="L19" s="27"/>
      <c r="M19" s="7"/>
      <c r="N19" s="28"/>
      <c r="O19" s="28"/>
      <c r="P19" s="28"/>
      <c r="Q19" s="28"/>
    </row>
    <row r="20" spans="1:17" ht="17.25" customHeight="1">
      <c r="A20" s="7" t="s">
        <v>44</v>
      </c>
      <c r="B20" s="35" t="s">
        <v>45</v>
      </c>
      <c r="C20" s="7" t="s">
        <v>46</v>
      </c>
      <c r="D20" s="7">
        <v>3.812</v>
      </c>
      <c r="E20" s="7">
        <v>4.295</v>
      </c>
      <c r="F20" s="31">
        <v>4.295</v>
      </c>
      <c r="G20" s="31">
        <v>4.295</v>
      </c>
      <c r="H20" s="7">
        <v>4.295</v>
      </c>
      <c r="I20" s="7">
        <v>4.295</v>
      </c>
      <c r="J20" s="7">
        <v>4.295</v>
      </c>
      <c r="K20" s="7">
        <v>4.295</v>
      </c>
      <c r="L20" s="27">
        <v>4.295</v>
      </c>
      <c r="M20" s="7">
        <v>4.295</v>
      </c>
      <c r="N20" s="28">
        <v>4.295</v>
      </c>
      <c r="O20" s="28">
        <v>4.295</v>
      </c>
      <c r="P20" s="28">
        <v>4.295</v>
      </c>
      <c r="Q20" s="28">
        <v>4.295</v>
      </c>
    </row>
    <row r="21" spans="1:17" ht="33.75" customHeight="1">
      <c r="A21" s="7" t="s">
        <v>47</v>
      </c>
      <c r="B21" s="35" t="s">
        <v>48</v>
      </c>
      <c r="C21" s="7" t="s">
        <v>49</v>
      </c>
      <c r="D21" s="7">
        <v>17073.12</v>
      </c>
      <c r="E21" s="7">
        <v>17550</v>
      </c>
      <c r="F21" s="31">
        <v>16915</v>
      </c>
      <c r="G21" s="31">
        <v>17550</v>
      </c>
      <c r="H21" s="7">
        <v>17550</v>
      </c>
      <c r="I21" s="36">
        <v>16441.27</v>
      </c>
      <c r="J21" s="7">
        <v>17550</v>
      </c>
      <c r="K21" s="7">
        <v>17550</v>
      </c>
      <c r="L21" s="27">
        <v>16690</v>
      </c>
      <c r="M21" s="7">
        <v>17550</v>
      </c>
      <c r="N21" s="28">
        <v>17550</v>
      </c>
      <c r="O21" s="28">
        <v>16498.145</v>
      </c>
      <c r="P21" s="28">
        <v>17550</v>
      </c>
      <c r="Q21" s="28">
        <v>17550</v>
      </c>
    </row>
    <row r="22" spans="1:17" ht="60" customHeight="1">
      <c r="A22" s="7" t="s">
        <v>50</v>
      </c>
      <c r="B22" s="35" t="s">
        <v>51</v>
      </c>
      <c r="C22" s="7" t="s">
        <v>49</v>
      </c>
      <c r="D22" s="7">
        <v>2290.864</v>
      </c>
      <c r="E22" s="7">
        <v>2895.279</v>
      </c>
      <c r="F22" s="31">
        <v>2079.613</v>
      </c>
      <c r="G22" s="31">
        <v>2920.952</v>
      </c>
      <c r="H22" s="7">
        <v>2920.952</v>
      </c>
      <c r="I22" s="7">
        <v>2045.901</v>
      </c>
      <c r="J22" s="7">
        <v>2411</v>
      </c>
      <c r="K22" s="7">
        <v>2250.7</v>
      </c>
      <c r="L22" s="27">
        <v>2139</v>
      </c>
      <c r="M22" s="7">
        <v>2411</v>
      </c>
      <c r="N22" s="28">
        <v>2250.7</v>
      </c>
      <c r="O22" s="28">
        <v>1889.2</v>
      </c>
      <c r="P22" s="28">
        <v>2250.7</v>
      </c>
      <c r="Q22" s="28">
        <v>2250.7</v>
      </c>
    </row>
    <row r="23" spans="1:17" ht="58.5" customHeight="1">
      <c r="A23" s="7" t="s">
        <v>52</v>
      </c>
      <c r="B23" s="35" t="s">
        <v>53</v>
      </c>
      <c r="C23" s="7" t="s">
        <v>41</v>
      </c>
      <c r="D23" s="7" t="s">
        <v>54</v>
      </c>
      <c r="E23" s="7" t="s">
        <v>54</v>
      </c>
      <c r="F23" s="7" t="s">
        <v>54</v>
      </c>
      <c r="G23" s="7" t="s">
        <v>54</v>
      </c>
      <c r="H23" s="7" t="s">
        <v>54</v>
      </c>
      <c r="I23" s="7" t="s">
        <v>55</v>
      </c>
      <c r="J23" s="7" t="s">
        <v>56</v>
      </c>
      <c r="K23" s="7" t="s">
        <v>57</v>
      </c>
      <c r="L23" s="27" t="s">
        <v>57</v>
      </c>
      <c r="M23" s="7" t="s">
        <v>58</v>
      </c>
      <c r="N23" s="28" t="s">
        <v>59</v>
      </c>
      <c r="O23" s="28" t="s">
        <v>59</v>
      </c>
      <c r="P23" s="28" t="s">
        <v>59</v>
      </c>
      <c r="Q23" s="28" t="s">
        <v>59</v>
      </c>
    </row>
    <row r="24" spans="1:17" ht="83.25" customHeight="1">
      <c r="A24" s="7" t="s">
        <v>60</v>
      </c>
      <c r="B24" s="35" t="s">
        <v>61</v>
      </c>
      <c r="C24" s="7"/>
      <c r="D24" s="7" t="s">
        <v>62</v>
      </c>
      <c r="E24" s="7" t="s">
        <v>62</v>
      </c>
      <c r="F24" s="7" t="s">
        <v>62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27" t="s">
        <v>62</v>
      </c>
      <c r="M24" s="7" t="s">
        <v>62</v>
      </c>
      <c r="N24" s="28" t="s">
        <v>62</v>
      </c>
      <c r="O24" s="28" t="s">
        <v>62</v>
      </c>
      <c r="P24" s="28" t="s">
        <v>62</v>
      </c>
      <c r="Q24" s="28" t="s">
        <v>62</v>
      </c>
    </row>
    <row r="25" spans="1:17" ht="51" customHeight="1">
      <c r="A25" s="7" t="s">
        <v>63</v>
      </c>
      <c r="B25" s="29" t="s">
        <v>64</v>
      </c>
      <c r="C25" s="7"/>
      <c r="D25" s="7">
        <v>1152.29</v>
      </c>
      <c r="E25" s="7">
        <v>1185.2</v>
      </c>
      <c r="F25" s="31">
        <v>2959.92</v>
      </c>
      <c r="G25" s="31">
        <v>1701.74</v>
      </c>
      <c r="H25" s="7">
        <v>930.51</v>
      </c>
      <c r="I25" s="7">
        <v>1279.74</v>
      </c>
      <c r="J25" s="7">
        <v>1713.18</v>
      </c>
      <c r="K25" s="7">
        <v>903.1</v>
      </c>
      <c r="L25" s="27">
        <v>1180.93</v>
      </c>
      <c r="M25" s="7">
        <v>1532.41</v>
      </c>
      <c r="N25" s="28">
        <v>1012.88</v>
      </c>
      <c r="O25" s="28">
        <v>1190.42</v>
      </c>
      <c r="P25" s="28">
        <v>994.28</v>
      </c>
      <c r="Q25" s="28">
        <v>1059.46</v>
      </c>
    </row>
    <row r="26" spans="1:17" ht="69" customHeight="1">
      <c r="A26" s="7" t="s">
        <v>65</v>
      </c>
      <c r="B26" s="29" t="s">
        <v>66</v>
      </c>
      <c r="C26" s="7" t="s">
        <v>30</v>
      </c>
      <c r="D26" s="14">
        <v>1006.286</v>
      </c>
      <c r="E26" s="14">
        <v>1134.37</v>
      </c>
      <c r="F26" s="17">
        <v>2332.13</v>
      </c>
      <c r="G26" s="17">
        <v>1523.449</v>
      </c>
      <c r="H26" s="14">
        <v>939.36</v>
      </c>
      <c r="I26" s="14">
        <v>994.86</v>
      </c>
      <c r="J26" s="7">
        <v>1348.43</v>
      </c>
      <c r="K26" s="7">
        <v>881.03</v>
      </c>
      <c r="L26" s="27">
        <v>995.12</v>
      </c>
      <c r="M26" s="7">
        <v>1214.11</v>
      </c>
      <c r="N26" s="28">
        <v>936.55</v>
      </c>
      <c r="O26" s="28">
        <v>1050.28</v>
      </c>
      <c r="P26" s="28">
        <v>916.57</v>
      </c>
      <c r="Q26" s="28">
        <v>943.7</v>
      </c>
    </row>
    <row r="27" spans="1:17" ht="17.25" customHeight="1">
      <c r="A27" s="7"/>
      <c r="B27" s="29" t="s">
        <v>67</v>
      </c>
      <c r="C27" s="7"/>
      <c r="D27" s="7"/>
      <c r="E27" s="7"/>
      <c r="F27" s="31"/>
      <c r="G27" s="31"/>
      <c r="H27" s="7"/>
      <c r="I27" s="7"/>
      <c r="J27" s="7"/>
      <c r="K27" s="7"/>
      <c r="L27" s="27"/>
      <c r="M27" s="7"/>
      <c r="N27" s="28"/>
      <c r="O27" s="28"/>
      <c r="P27" s="28"/>
      <c r="Q27" s="28"/>
    </row>
    <row r="28" spans="1:17" ht="21.75" customHeight="1">
      <c r="A28" s="7"/>
      <c r="B28" s="29" t="s">
        <v>68</v>
      </c>
      <c r="C28" s="7"/>
      <c r="D28" s="7">
        <v>279.238</v>
      </c>
      <c r="E28" s="7">
        <v>305.98</v>
      </c>
      <c r="F28" s="31">
        <v>757.62</v>
      </c>
      <c r="G28" s="31">
        <v>356.598</v>
      </c>
      <c r="H28" s="7">
        <v>273.35</v>
      </c>
      <c r="I28" s="7">
        <v>320.18</v>
      </c>
      <c r="J28" s="7">
        <v>465.42</v>
      </c>
      <c r="K28" s="7">
        <v>286.85</v>
      </c>
      <c r="L28" s="27">
        <v>311.07</v>
      </c>
      <c r="M28" s="7">
        <v>458.9</v>
      </c>
      <c r="N28" s="28">
        <v>304.92</v>
      </c>
      <c r="O28" s="28">
        <v>321.38</v>
      </c>
      <c r="P28" s="28">
        <v>298.41</v>
      </c>
      <c r="Q28" s="28">
        <v>307.25</v>
      </c>
    </row>
    <row r="29" spans="1:17" ht="24.75" customHeight="1">
      <c r="A29" s="7"/>
      <c r="B29" s="29" t="s">
        <v>69</v>
      </c>
      <c r="C29" s="7"/>
      <c r="D29" s="7">
        <v>123.486</v>
      </c>
      <c r="E29" s="7">
        <v>76.09</v>
      </c>
      <c r="F29" s="31">
        <v>201.54</v>
      </c>
      <c r="G29" s="31">
        <v>116.505</v>
      </c>
      <c r="H29" s="7">
        <v>33.54</v>
      </c>
      <c r="I29" s="7">
        <v>39.16</v>
      </c>
      <c r="J29" s="7">
        <v>41.88</v>
      </c>
      <c r="K29" s="7">
        <v>35.31</v>
      </c>
      <c r="L29" s="27">
        <v>38.17</v>
      </c>
      <c r="M29" s="7">
        <v>43.03</v>
      </c>
      <c r="N29" s="28">
        <v>37.42</v>
      </c>
      <c r="O29" s="28">
        <v>48.56</v>
      </c>
      <c r="P29" s="28">
        <v>36.62</v>
      </c>
      <c r="Q29" s="28">
        <v>37.7</v>
      </c>
    </row>
    <row r="30" spans="1:17" ht="28.5" customHeight="1">
      <c r="A30" s="7"/>
      <c r="B30" s="29" t="s">
        <v>70</v>
      </c>
      <c r="C30" s="7"/>
      <c r="D30" s="7">
        <v>122.198</v>
      </c>
      <c r="E30" s="7">
        <v>151.28</v>
      </c>
      <c r="F30" s="31">
        <v>151.746</v>
      </c>
      <c r="G30" s="31">
        <v>289.22</v>
      </c>
      <c r="H30" s="7">
        <v>121.5</v>
      </c>
      <c r="I30" s="7">
        <v>133.64</v>
      </c>
      <c r="J30" s="7">
        <v>151.68</v>
      </c>
      <c r="K30" s="7">
        <v>127.5</v>
      </c>
      <c r="L30" s="27">
        <v>138.27</v>
      </c>
      <c r="M30" s="7">
        <v>163.6</v>
      </c>
      <c r="N30" s="28">
        <v>135.54</v>
      </c>
      <c r="O30" s="28">
        <v>158.14</v>
      </c>
      <c r="P30" s="28">
        <v>132.65</v>
      </c>
      <c r="Q30" s="28">
        <v>136.57</v>
      </c>
    </row>
    <row r="31" spans="1:17" ht="50.25" customHeight="1">
      <c r="A31" s="7" t="s">
        <v>71</v>
      </c>
      <c r="B31" s="29" t="s">
        <v>72</v>
      </c>
      <c r="C31" s="7" t="s">
        <v>30</v>
      </c>
      <c r="D31" s="7">
        <v>146.007</v>
      </c>
      <c r="E31" s="7">
        <v>107.22</v>
      </c>
      <c r="F31" s="31">
        <v>627.79</v>
      </c>
      <c r="G31" s="31">
        <v>178.295</v>
      </c>
      <c r="H31" s="7">
        <v>109.71</v>
      </c>
      <c r="I31" s="7">
        <v>284.87</v>
      </c>
      <c r="J31" s="7">
        <f>J26-J28-J29-J30</f>
        <v>689.45</v>
      </c>
      <c r="K31" s="7">
        <v>114.06</v>
      </c>
      <c r="L31" s="27"/>
      <c r="M31" s="7">
        <v>320.85</v>
      </c>
      <c r="N31" s="28">
        <v>118.6</v>
      </c>
      <c r="O31" s="28">
        <v>140.14</v>
      </c>
      <c r="P31" s="28">
        <v>112.66</v>
      </c>
      <c r="Q31" s="28">
        <v>115.76</v>
      </c>
    </row>
    <row r="32" spans="1:17" ht="37.5" customHeight="1">
      <c r="A32" s="7" t="s">
        <v>73</v>
      </c>
      <c r="B32" s="29" t="s">
        <v>74</v>
      </c>
      <c r="C32" s="7" t="s">
        <v>30</v>
      </c>
      <c r="D32" s="7" t="s">
        <v>75</v>
      </c>
      <c r="E32" s="7">
        <v>-56.38</v>
      </c>
      <c r="F32" s="31"/>
      <c r="G32" s="31" t="s">
        <v>75</v>
      </c>
      <c r="H32" s="7">
        <v>-118.56</v>
      </c>
      <c r="I32" s="7"/>
      <c r="J32" s="37"/>
      <c r="K32" s="7">
        <v>-91.72</v>
      </c>
      <c r="L32" s="27"/>
      <c r="M32" s="7"/>
      <c r="N32" s="28">
        <v>-42.27</v>
      </c>
      <c r="O32" s="28">
        <v>0</v>
      </c>
      <c r="P32" s="38">
        <v>-34.95</v>
      </c>
      <c r="Q32" s="38"/>
    </row>
    <row r="33" spans="1:17" ht="34.5" customHeight="1">
      <c r="A33" s="7" t="s">
        <v>76</v>
      </c>
      <c r="B33" s="29" t="s">
        <v>77</v>
      </c>
      <c r="C33" s="7" t="s">
        <v>30</v>
      </c>
      <c r="D33" s="7" t="s">
        <v>78</v>
      </c>
      <c r="E33" s="7" t="s">
        <v>78</v>
      </c>
      <c r="F33" s="7" t="s">
        <v>78</v>
      </c>
      <c r="G33" s="7" t="s">
        <v>78</v>
      </c>
      <c r="H33" s="7" t="s">
        <v>78</v>
      </c>
      <c r="I33" s="7" t="s">
        <v>78</v>
      </c>
      <c r="J33" s="7" t="s">
        <v>78</v>
      </c>
      <c r="K33" s="7" t="s">
        <v>78</v>
      </c>
      <c r="L33" s="7" t="s">
        <v>78</v>
      </c>
      <c r="M33" s="7"/>
      <c r="N33" s="28" t="s">
        <v>78</v>
      </c>
      <c r="O33" s="28" t="s">
        <v>78</v>
      </c>
      <c r="P33" s="28" t="s">
        <v>78</v>
      </c>
      <c r="Q33" s="28" t="s">
        <v>78</v>
      </c>
    </row>
    <row r="34" spans="1:17" ht="62.25" customHeight="1">
      <c r="A34" s="7" t="s">
        <v>79</v>
      </c>
      <c r="B34" s="29" t="s">
        <v>80</v>
      </c>
      <c r="C34" s="7"/>
      <c r="D34" s="7" t="s">
        <v>78</v>
      </c>
      <c r="E34" s="7" t="s">
        <v>78</v>
      </c>
      <c r="F34" s="7" t="s">
        <v>78</v>
      </c>
      <c r="G34" s="7" t="s">
        <v>78</v>
      </c>
      <c r="H34" s="7" t="s">
        <v>78</v>
      </c>
      <c r="I34" s="7" t="s">
        <v>78</v>
      </c>
      <c r="J34" s="7" t="s">
        <v>78</v>
      </c>
      <c r="K34" s="7" t="s">
        <v>78</v>
      </c>
      <c r="L34" s="7" t="s">
        <v>78</v>
      </c>
      <c r="M34" s="7"/>
      <c r="N34" s="28" t="s">
        <v>78</v>
      </c>
      <c r="O34" s="28" t="s">
        <v>78</v>
      </c>
      <c r="P34" s="28" t="s">
        <v>78</v>
      </c>
      <c r="Q34" s="28" t="s">
        <v>78</v>
      </c>
    </row>
    <row r="35" spans="1:17" ht="24" customHeight="1">
      <c r="A35" s="7"/>
      <c r="B35" s="29" t="s">
        <v>81</v>
      </c>
      <c r="C35" s="7"/>
      <c r="D35" s="7"/>
      <c r="E35" s="7"/>
      <c r="F35" s="31"/>
      <c r="G35" s="31"/>
      <c r="H35" s="37"/>
      <c r="I35" s="37"/>
      <c r="J35" s="37"/>
      <c r="K35" s="37"/>
      <c r="L35" s="39"/>
      <c r="M35" s="37"/>
      <c r="N35" s="38"/>
      <c r="O35" s="38"/>
      <c r="P35" s="38"/>
      <c r="Q35" s="38"/>
    </row>
    <row r="36" spans="1:17" ht="30" customHeight="1">
      <c r="A36" s="7"/>
      <c r="B36" s="35" t="s">
        <v>82</v>
      </c>
      <c r="C36" s="7" t="s">
        <v>83</v>
      </c>
      <c r="D36" s="7">
        <v>467.53</v>
      </c>
      <c r="E36" s="7">
        <v>467.53</v>
      </c>
      <c r="F36" s="7">
        <v>467.53</v>
      </c>
      <c r="G36" s="31">
        <v>467.53</v>
      </c>
      <c r="H36" s="7">
        <v>467.53</v>
      </c>
      <c r="I36" s="7">
        <v>467.53</v>
      </c>
      <c r="J36" s="7">
        <v>467.53</v>
      </c>
      <c r="K36" s="7">
        <v>467.53</v>
      </c>
      <c r="L36" s="7">
        <v>468.53</v>
      </c>
      <c r="M36" s="7">
        <v>467.53</v>
      </c>
      <c r="N36" s="28">
        <v>467.53</v>
      </c>
      <c r="O36" s="28">
        <v>467.53</v>
      </c>
      <c r="P36" s="28">
        <v>467.53</v>
      </c>
      <c r="Q36" s="28">
        <v>467.53</v>
      </c>
    </row>
    <row r="37" spans="1:17" ht="33.75" customHeight="1">
      <c r="A37" s="7"/>
      <c r="B37" s="35" t="s">
        <v>84</v>
      </c>
      <c r="C37" s="7" t="s">
        <v>85</v>
      </c>
      <c r="D37" s="40">
        <f aca="true" t="shared" si="0" ref="D37:Q37">D26/D36</f>
        <v>2.15234530404466</v>
      </c>
      <c r="E37" s="40">
        <f t="shared" si="0"/>
        <v>2.426304194383248</v>
      </c>
      <c r="F37" s="40">
        <f t="shared" si="0"/>
        <v>4.988193271020042</v>
      </c>
      <c r="G37" s="41">
        <f t="shared" si="0"/>
        <v>3.258505336555943</v>
      </c>
      <c r="H37" s="40">
        <f t="shared" si="0"/>
        <v>2.0091972707633734</v>
      </c>
      <c r="I37" s="41">
        <f t="shared" si="0"/>
        <v>2.127906230616217</v>
      </c>
      <c r="J37" s="40">
        <f t="shared" si="0"/>
        <v>2.884157166385045</v>
      </c>
      <c r="K37" s="40">
        <f t="shared" si="0"/>
        <v>1.8844352234081236</v>
      </c>
      <c r="L37" s="40">
        <f>L26/L36</f>
        <v>2.123919492881993</v>
      </c>
      <c r="M37" s="40">
        <f>M26/M36</f>
        <v>2.596860094539388</v>
      </c>
      <c r="N37" s="42">
        <f t="shared" si="0"/>
        <v>2.0031869612645177</v>
      </c>
      <c r="O37" s="42">
        <f t="shared" si="0"/>
        <v>2.2464440784548585</v>
      </c>
      <c r="P37" s="42">
        <f t="shared" si="0"/>
        <v>1.9604517357174942</v>
      </c>
      <c r="Q37" s="42">
        <f t="shared" si="0"/>
        <v>2.0184800975338484</v>
      </c>
    </row>
    <row r="38" spans="1:17" ht="52.5" customHeight="1">
      <c r="A38" s="7" t="s">
        <v>86</v>
      </c>
      <c r="B38" s="29" t="s">
        <v>87</v>
      </c>
      <c r="C38" s="7"/>
      <c r="D38" s="7"/>
      <c r="E38" s="7"/>
      <c r="F38" s="31"/>
      <c r="G38" s="31"/>
      <c r="H38" s="7"/>
      <c r="I38" s="7"/>
      <c r="J38" s="7"/>
      <c r="K38" s="7"/>
      <c r="L38" s="27"/>
      <c r="M38" s="7"/>
      <c r="N38" s="28"/>
      <c r="O38" s="28"/>
      <c r="P38" s="28"/>
      <c r="Q38" s="28"/>
    </row>
    <row r="39" spans="1:17" ht="21" customHeight="1">
      <c r="A39" s="7" t="s">
        <v>88</v>
      </c>
      <c r="B39" s="29" t="s">
        <v>89</v>
      </c>
      <c r="C39" s="7" t="s">
        <v>90</v>
      </c>
      <c r="D39" s="7">
        <v>11.25</v>
      </c>
      <c r="E39" s="7">
        <v>11.25</v>
      </c>
      <c r="F39" s="31">
        <v>10.08</v>
      </c>
      <c r="G39" s="31">
        <v>11.25</v>
      </c>
      <c r="H39" s="7">
        <v>11.25</v>
      </c>
      <c r="I39" s="7">
        <v>11.25</v>
      </c>
      <c r="J39" s="7">
        <v>11.25</v>
      </c>
      <c r="K39" s="7">
        <v>11.25</v>
      </c>
      <c r="L39" s="27">
        <v>11.25</v>
      </c>
      <c r="M39" s="7">
        <v>11.25</v>
      </c>
      <c r="N39" s="28">
        <v>11.25</v>
      </c>
      <c r="O39" s="28">
        <v>11.25</v>
      </c>
      <c r="P39" s="28">
        <v>11.25</v>
      </c>
      <c r="Q39" s="28">
        <v>11.25</v>
      </c>
    </row>
    <row r="40" spans="1:17" ht="35.25" customHeight="1">
      <c r="A40" s="7" t="s">
        <v>91</v>
      </c>
      <c r="B40" s="29" t="s">
        <v>92</v>
      </c>
      <c r="C40" s="7" t="s">
        <v>93</v>
      </c>
      <c r="D40" s="7">
        <v>14227.68</v>
      </c>
      <c r="E40" s="7">
        <v>13738.1</v>
      </c>
      <c r="F40" s="31">
        <v>21651</v>
      </c>
      <c r="G40" s="31">
        <v>15741.74</v>
      </c>
      <c r="H40" s="36">
        <f>2201.08/12/11.25*1000</f>
        <v>16304.296296296294</v>
      </c>
      <c r="I40" s="36">
        <f>2378.75/11.25/12*1000</f>
        <v>17620.37037037037</v>
      </c>
      <c r="J40" s="36">
        <v>22983</v>
      </c>
      <c r="K40" s="36">
        <f>K28/11.25*1000/0.16/12</f>
        <v>13280.092592592593</v>
      </c>
      <c r="L40" s="43">
        <f>L28/11.25*1000/0.16/12</f>
        <v>14401.388888888889</v>
      </c>
      <c r="M40" s="36">
        <f>2340.32/11.25*1000/12</f>
        <v>17335.703703703704</v>
      </c>
      <c r="N40" s="44">
        <f>N28/11.25*1000/0.16/12</f>
        <v>14116.66666666667</v>
      </c>
      <c r="O40" s="44">
        <f>O28/11.25*1000/0.1259/12</f>
        <v>18908.598829170707</v>
      </c>
      <c r="P40" s="44">
        <f>P28/11.25*1000/0.16/12</f>
        <v>13815.27777777778</v>
      </c>
      <c r="Q40" s="44">
        <f>Q28/11.25*1000/0.16/12</f>
        <v>14224.537037037036</v>
      </c>
    </row>
    <row r="41" spans="1:17" ht="52.5" customHeight="1" hidden="1" outlineLevel="1">
      <c r="A41" s="7" t="s">
        <v>94</v>
      </c>
      <c r="B41" s="29" t="s">
        <v>95</v>
      </c>
      <c r="C41" s="7"/>
      <c r="D41" s="7"/>
      <c r="E41" s="7"/>
      <c r="F41" s="31"/>
      <c r="G41" s="31"/>
      <c r="H41" s="7"/>
      <c r="I41" s="7"/>
      <c r="J41" s="7"/>
      <c r="K41" s="7"/>
      <c r="L41" s="27"/>
      <c r="M41" s="7"/>
      <c r="N41" s="7"/>
      <c r="O41" s="7"/>
      <c r="P41" s="7"/>
      <c r="Q41" s="7"/>
    </row>
    <row r="42" spans="1:17" ht="12.75" hidden="1" outlineLevel="1">
      <c r="A42" s="7"/>
      <c r="B42" s="29" t="s">
        <v>81</v>
      </c>
      <c r="C42" s="7"/>
      <c r="D42" s="7"/>
      <c r="E42" s="7"/>
      <c r="F42" s="31"/>
      <c r="G42" s="31"/>
      <c r="H42" s="7"/>
      <c r="I42" s="7"/>
      <c r="J42" s="7"/>
      <c r="K42" s="7"/>
      <c r="L42" s="27"/>
      <c r="M42" s="7"/>
      <c r="N42" s="7"/>
      <c r="O42" s="7"/>
      <c r="P42" s="7"/>
      <c r="Q42" s="7"/>
    </row>
    <row r="43" spans="1:17" ht="38.25" customHeight="1" hidden="1" outlineLevel="1">
      <c r="A43" s="7"/>
      <c r="B43" s="29" t="s">
        <v>96</v>
      </c>
      <c r="C43" s="7" t="s">
        <v>30</v>
      </c>
      <c r="D43" s="7"/>
      <c r="E43" s="7"/>
      <c r="F43" s="31"/>
      <c r="G43" s="31"/>
      <c r="H43" s="7"/>
      <c r="I43" s="7"/>
      <c r="J43" s="7"/>
      <c r="K43" s="7"/>
      <c r="L43" s="27"/>
      <c r="M43" s="7"/>
      <c r="N43" s="7"/>
      <c r="O43" s="7"/>
      <c r="P43" s="7"/>
      <c r="Q43" s="7"/>
    </row>
    <row r="44" spans="1:17" ht="51" customHeight="1" hidden="1" outlineLevel="1">
      <c r="A44" s="7"/>
      <c r="B44" s="29" t="s">
        <v>97</v>
      </c>
      <c r="C44" s="7" t="s">
        <v>30</v>
      </c>
      <c r="D44" s="7"/>
      <c r="E44" s="7"/>
      <c r="F44" s="31"/>
      <c r="G44" s="31"/>
      <c r="H44" s="7"/>
      <c r="I44" s="7"/>
      <c r="J44" s="7"/>
      <c r="K44" s="7"/>
      <c r="L44" s="27"/>
      <c r="M44" s="7"/>
      <c r="N44" s="7"/>
      <c r="O44" s="7"/>
      <c r="P44" s="7"/>
      <c r="Q44" s="7"/>
    </row>
    <row r="45" spans="1:16" ht="44.25" customHeight="1" hidden="1">
      <c r="A45" s="45" t="s">
        <v>98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7" spans="2:9" ht="12.75">
      <c r="B47" s="46" t="s">
        <v>99</v>
      </c>
      <c r="I47" s="1" t="s">
        <v>100</v>
      </c>
    </row>
    <row r="713" ht="12.75"/>
    <row r="715" ht="12.75"/>
  </sheetData>
  <sheetProtection selectLockedCells="1" selectUnlockedCells="1"/>
  <mergeCells count="4">
    <mergeCell ref="A7:Q7"/>
    <mergeCell ref="A34:A37"/>
    <mergeCell ref="A41:A44"/>
    <mergeCell ref="A45:P45"/>
  </mergeCells>
  <hyperlinks>
    <hyperlink ref="E9" location="Par713" display="Показатели, утвержденные на базовый период &lt;1&gt;"/>
    <hyperlink ref="B20" location="Par715" display="Заявленная мощность &lt;3&gt;"/>
    <hyperlink ref="B21" location="Par715" display="Объем полезного отпуска электроэнергии - всего &lt;3&gt;"/>
    <hyperlink ref="B22" location="Par715" display="Объем полезного отпуска электроэнергии населению и приравненным к нему категориям потребителей &lt;3&gt;"/>
    <hyperlink ref="B23" location="Par715" display="Норматив потерь электрической энергии (с указанием реквизитов приказа Минэнерго России, которым утверждены нормативы) &lt;3&gt;"/>
    <hyperlink ref="B24" location="Par715" display="Реквизиты программы энергоэффективности (кем утверждена, дата утверждения, номер приказа) &lt;3&gt;"/>
    <hyperlink ref="B36" location="Par715" display="Объем условных единиц &lt;3&gt;"/>
    <hyperlink ref="B37" location="Par715" display="Операционные расходы на условную единицу &lt;3&gt;"/>
  </hyperlinks>
  <printOptions/>
  <pageMargins left="0.5902777777777778" right="0" top="0.39375" bottom="0.19652777777777777" header="0.5118055555555555" footer="0.5118055555555555"/>
  <pageSetup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AR715"/>
  <sheetViews>
    <sheetView tabSelected="1" workbookViewId="0" topLeftCell="A1">
      <selection activeCell="L54" sqref="L54"/>
    </sheetView>
  </sheetViews>
  <sheetFormatPr defaultColWidth="9.00390625" defaultRowHeight="12.75" outlineLevelRow="1" outlineLevelCol="1"/>
  <cols>
    <col min="1" max="1" width="5.875" style="1" customWidth="1"/>
    <col min="2" max="2" width="33.25390625" style="1" customWidth="1"/>
    <col min="3" max="3" width="13.125" style="1" customWidth="1"/>
    <col min="4" max="7" width="0" style="1" hidden="1" customWidth="1" outlineLevel="1"/>
    <col min="8" max="8" width="12.75390625" style="1" customWidth="1"/>
    <col min="9" max="9" width="12.625" style="1" customWidth="1"/>
    <col min="10" max="10" width="0" style="1" hidden="1" customWidth="1" outlineLevel="1"/>
    <col min="11" max="11" width="12.625" style="1" customWidth="1"/>
    <col min="12" max="12" width="12.625" style="2" customWidth="1"/>
    <col min="13" max="13" width="0" style="1" hidden="1" customWidth="1" outlineLevel="1"/>
    <col min="14" max="14" width="12.625" style="1" customWidth="1"/>
    <col min="15" max="15" width="14.00390625" style="1" customWidth="1"/>
    <col min="16" max="16" width="13.875" style="1" customWidth="1"/>
    <col min="17" max="17" width="14.00390625" style="1" customWidth="1"/>
    <col min="18" max="18" width="12.625" style="1" customWidth="1"/>
  </cols>
  <sheetData>
    <row r="1" ht="12.75">
      <c r="C1" s="3"/>
    </row>
    <row r="2" spans="8:18" ht="12.75">
      <c r="H2" s="4"/>
      <c r="I2" s="4"/>
      <c r="J2" s="4"/>
      <c r="K2" s="4"/>
      <c r="L2" s="5"/>
      <c r="M2" s="4"/>
      <c r="P2" s="4" t="s">
        <v>0</v>
      </c>
      <c r="Q2" s="4"/>
      <c r="R2" s="4"/>
    </row>
    <row r="3" spans="8:18" ht="12.75">
      <c r="H3" s="4"/>
      <c r="I3" s="4"/>
      <c r="J3" s="4"/>
      <c r="K3" s="4"/>
      <c r="L3" s="5"/>
      <c r="M3" s="4"/>
      <c r="P3" s="4" t="s">
        <v>1</v>
      </c>
      <c r="Q3" s="4"/>
      <c r="R3" s="4"/>
    </row>
    <row r="4" spans="8:18" ht="12.75">
      <c r="H4" s="4"/>
      <c r="I4" s="4"/>
      <c r="J4" s="4"/>
      <c r="K4" s="4"/>
      <c r="L4" s="5"/>
      <c r="M4" s="4"/>
      <c r="P4" s="4" t="s">
        <v>2</v>
      </c>
      <c r="Q4" s="4"/>
      <c r="R4" s="4"/>
    </row>
    <row r="5" spans="8:18" ht="12.75">
      <c r="H5" s="4"/>
      <c r="I5" s="4"/>
      <c r="J5" s="4"/>
      <c r="K5" s="4"/>
      <c r="L5" s="5"/>
      <c r="M5" s="4"/>
      <c r="P5" s="4" t="s">
        <v>3</v>
      </c>
      <c r="Q5" s="4"/>
      <c r="R5" s="4"/>
    </row>
    <row r="6" ht="9" customHeight="1">
      <c r="C6" s="3"/>
    </row>
    <row r="7" spans="1:18" ht="14.25" customHeight="1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9" spans="1:18" ht="66" customHeight="1">
      <c r="A9" s="7" t="s">
        <v>5</v>
      </c>
      <c r="B9" s="7" t="s">
        <v>6</v>
      </c>
      <c r="C9" s="8" t="s">
        <v>7</v>
      </c>
      <c r="D9" s="8" t="s">
        <v>8</v>
      </c>
      <c r="E9" s="9" t="s">
        <v>9</v>
      </c>
      <c r="F9" s="8" t="s">
        <v>10</v>
      </c>
      <c r="G9" s="10" t="s">
        <v>11</v>
      </c>
      <c r="H9" s="8" t="s">
        <v>12</v>
      </c>
      <c r="I9" s="10" t="s">
        <v>13</v>
      </c>
      <c r="J9" s="10" t="s">
        <v>11</v>
      </c>
      <c r="K9" s="8" t="s">
        <v>14</v>
      </c>
      <c r="L9" s="11" t="s">
        <v>15</v>
      </c>
      <c r="M9" s="10" t="s">
        <v>11</v>
      </c>
      <c r="N9" s="12" t="s">
        <v>16</v>
      </c>
      <c r="O9" s="47" t="s">
        <v>17</v>
      </c>
      <c r="P9" s="12" t="s">
        <v>18</v>
      </c>
      <c r="Q9" s="48" t="s">
        <v>101</v>
      </c>
      <c r="R9" s="12" t="s">
        <v>102</v>
      </c>
    </row>
    <row r="10" spans="1:18" ht="18.75" customHeight="1">
      <c r="A10" s="7"/>
      <c r="B10" s="7"/>
      <c r="C10" s="7"/>
      <c r="D10" s="14" t="s">
        <v>19</v>
      </c>
      <c r="E10" s="15" t="s">
        <v>20</v>
      </c>
      <c r="F10" s="16" t="s">
        <v>20</v>
      </c>
      <c r="G10" s="17" t="s">
        <v>21</v>
      </c>
      <c r="H10" s="14" t="s">
        <v>21</v>
      </c>
      <c r="I10" s="14" t="s">
        <v>21</v>
      </c>
      <c r="J10" s="14" t="s">
        <v>22</v>
      </c>
      <c r="K10" s="14" t="s">
        <v>22</v>
      </c>
      <c r="L10" s="18" t="s">
        <v>22</v>
      </c>
      <c r="M10" s="14">
        <v>2017</v>
      </c>
      <c r="N10" s="19" t="s">
        <v>23</v>
      </c>
      <c r="O10" s="49" t="s">
        <v>23</v>
      </c>
      <c r="P10" s="19" t="s">
        <v>24</v>
      </c>
      <c r="Q10" s="50" t="s">
        <v>103</v>
      </c>
      <c r="R10" s="19" t="s">
        <v>25</v>
      </c>
    </row>
    <row r="11" spans="1:18" ht="13.5" customHeight="1">
      <c r="A11" s="20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1">
        <v>7</v>
      </c>
      <c r="H11" s="20">
        <v>4</v>
      </c>
      <c r="I11" s="20">
        <v>5</v>
      </c>
      <c r="J11" s="20"/>
      <c r="K11" s="20">
        <v>6</v>
      </c>
      <c r="L11" s="22">
        <v>7</v>
      </c>
      <c r="M11" s="20"/>
      <c r="N11" s="23">
        <v>8</v>
      </c>
      <c r="O11" s="51">
        <v>9</v>
      </c>
      <c r="P11" s="23">
        <v>10</v>
      </c>
      <c r="Q11" s="52">
        <v>11</v>
      </c>
      <c r="R11" s="23">
        <v>12</v>
      </c>
    </row>
    <row r="12" spans="1:18" ht="34.5" customHeight="1">
      <c r="A12" s="24" t="s">
        <v>26</v>
      </c>
      <c r="B12" s="25" t="s">
        <v>27</v>
      </c>
      <c r="C12" s="24"/>
      <c r="D12" s="24"/>
      <c r="E12" s="24"/>
      <c r="F12" s="26"/>
      <c r="G12" s="26"/>
      <c r="H12" s="7"/>
      <c r="I12" s="7"/>
      <c r="J12" s="7"/>
      <c r="K12" s="7"/>
      <c r="L12" s="27"/>
      <c r="M12" s="7"/>
      <c r="N12" s="28"/>
      <c r="O12" s="53"/>
      <c r="P12" s="28"/>
      <c r="Q12" s="54"/>
      <c r="R12" s="28"/>
    </row>
    <row r="13" spans="1:18" ht="12.75">
      <c r="A13" s="7" t="s">
        <v>28</v>
      </c>
      <c r="B13" s="29" t="s">
        <v>29</v>
      </c>
      <c r="C13" s="7" t="s">
        <v>30</v>
      </c>
      <c r="D13" s="7">
        <v>1152.29</v>
      </c>
      <c r="E13" s="7">
        <v>1185.2</v>
      </c>
      <c r="F13" s="30">
        <v>1179.695</v>
      </c>
      <c r="G13" s="31">
        <v>1701.74</v>
      </c>
      <c r="H13" s="7">
        <v>934.9</v>
      </c>
      <c r="I13" s="7">
        <v>1161.28</v>
      </c>
      <c r="J13" s="7">
        <v>1713.18</v>
      </c>
      <c r="K13" s="7">
        <v>903.1</v>
      </c>
      <c r="L13" s="27">
        <v>1180.93</v>
      </c>
      <c r="M13" s="7">
        <v>1921.82</v>
      </c>
      <c r="N13" s="28">
        <v>1012.88</v>
      </c>
      <c r="O13" s="53">
        <v>1249.67</v>
      </c>
      <c r="P13" s="28">
        <v>994.28</v>
      </c>
      <c r="Q13" s="54">
        <v>1120.23</v>
      </c>
      <c r="R13" s="28">
        <v>1059.46</v>
      </c>
    </row>
    <row r="14" spans="1:18" ht="22.5" customHeight="1">
      <c r="A14" s="7" t="s">
        <v>31</v>
      </c>
      <c r="B14" s="29" t="s">
        <v>32</v>
      </c>
      <c r="C14" s="7" t="s">
        <v>30</v>
      </c>
      <c r="D14" s="7">
        <v>43.143</v>
      </c>
      <c r="E14" s="7">
        <v>3.09</v>
      </c>
      <c r="F14" s="31">
        <v>0</v>
      </c>
      <c r="G14" s="31">
        <v>62.539</v>
      </c>
      <c r="H14" s="7">
        <v>0</v>
      </c>
      <c r="I14" s="7">
        <v>0</v>
      </c>
      <c r="J14" s="7"/>
      <c r="K14" s="7">
        <v>0</v>
      </c>
      <c r="L14" s="27">
        <v>0</v>
      </c>
      <c r="M14" s="7"/>
      <c r="N14" s="28">
        <v>0</v>
      </c>
      <c r="O14" s="53">
        <v>0</v>
      </c>
      <c r="P14" s="28">
        <v>0</v>
      </c>
      <c r="Q14" s="54">
        <v>0</v>
      </c>
      <c r="R14" s="28">
        <v>0</v>
      </c>
    </row>
    <row r="15" spans="1:18" ht="36" customHeight="1">
      <c r="A15" s="7" t="s">
        <v>33</v>
      </c>
      <c r="B15" s="29" t="s">
        <v>34</v>
      </c>
      <c r="C15" s="7" t="s">
        <v>30</v>
      </c>
      <c r="D15" s="7"/>
      <c r="E15" s="7"/>
      <c r="F15" s="31"/>
      <c r="G15" s="31"/>
      <c r="H15" s="7"/>
      <c r="I15" s="7"/>
      <c r="J15" s="7"/>
      <c r="K15" s="7"/>
      <c r="L15" s="27"/>
      <c r="M15" s="7"/>
      <c r="N15" s="28"/>
      <c r="O15" s="53"/>
      <c r="P15" s="28"/>
      <c r="Q15" s="54"/>
      <c r="R15" s="28"/>
    </row>
    <row r="16" spans="1:18" ht="16.5" customHeight="1">
      <c r="A16" s="7" t="s">
        <v>35</v>
      </c>
      <c r="B16" s="29" t="s">
        <v>36</v>
      </c>
      <c r="C16" s="7" t="s">
        <v>30</v>
      </c>
      <c r="D16" s="7">
        <v>35.953</v>
      </c>
      <c r="E16" s="7">
        <v>2.47</v>
      </c>
      <c r="F16" s="31"/>
      <c r="G16" s="31">
        <v>52.115</v>
      </c>
      <c r="H16" s="7">
        <v>0</v>
      </c>
      <c r="I16" s="7">
        <v>0</v>
      </c>
      <c r="J16" s="7">
        <v>63.95</v>
      </c>
      <c r="K16" s="7">
        <v>0</v>
      </c>
      <c r="L16" s="27">
        <v>0</v>
      </c>
      <c r="M16" s="7">
        <v>63.06</v>
      </c>
      <c r="N16" s="28">
        <v>0</v>
      </c>
      <c r="O16" s="53">
        <v>0</v>
      </c>
      <c r="P16" s="28">
        <v>0</v>
      </c>
      <c r="Q16" s="54">
        <v>0</v>
      </c>
      <c r="R16" s="28">
        <v>0</v>
      </c>
    </row>
    <row r="17" spans="1:18" ht="18.75" customHeight="1">
      <c r="A17" s="7" t="s">
        <v>37</v>
      </c>
      <c r="B17" s="29" t="s">
        <v>38</v>
      </c>
      <c r="C17" s="7"/>
      <c r="D17" s="32">
        <f>D14/D13*100</f>
        <v>3.7441095557541937</v>
      </c>
      <c r="E17" s="32">
        <f>E14/E13*100</f>
        <v>0.26071549105636177</v>
      </c>
      <c r="F17" s="32"/>
      <c r="G17" s="32">
        <f>G14/G13*100</f>
        <v>3.675003231986085</v>
      </c>
      <c r="H17" s="32">
        <f>H14/H13*100</f>
        <v>0</v>
      </c>
      <c r="I17" s="32">
        <v>0</v>
      </c>
      <c r="J17" s="32"/>
      <c r="K17" s="32">
        <f>K14/K13*100</f>
        <v>0</v>
      </c>
      <c r="L17" s="33">
        <v>0</v>
      </c>
      <c r="M17" s="32"/>
      <c r="N17" s="34">
        <f>N14/N13*100</f>
        <v>0</v>
      </c>
      <c r="O17" s="55">
        <f>O14/O13*100</f>
        <v>0</v>
      </c>
      <c r="P17" s="34">
        <f>P14/P13*100</f>
        <v>0</v>
      </c>
      <c r="Q17" s="56">
        <v>0</v>
      </c>
      <c r="R17" s="34">
        <f>R14/R13*100</f>
        <v>0</v>
      </c>
    </row>
    <row r="18" spans="1:18" ht="99" customHeight="1">
      <c r="A18" s="7" t="s">
        <v>39</v>
      </c>
      <c r="B18" s="29" t="s">
        <v>40</v>
      </c>
      <c r="C18" s="7" t="s">
        <v>41</v>
      </c>
      <c r="D18" s="7"/>
      <c r="E18" s="7"/>
      <c r="F18" s="31"/>
      <c r="G18" s="31"/>
      <c r="H18" s="7"/>
      <c r="I18" s="7"/>
      <c r="J18" s="7"/>
      <c r="K18" s="7"/>
      <c r="L18" s="27"/>
      <c r="M18" s="7"/>
      <c r="N18" s="28"/>
      <c r="O18" s="53"/>
      <c r="P18" s="28"/>
      <c r="Q18" s="54"/>
      <c r="R18" s="28"/>
    </row>
    <row r="19" spans="1:18" ht="38.25" customHeight="1">
      <c r="A19" s="7" t="s">
        <v>42</v>
      </c>
      <c r="B19" s="29" t="s">
        <v>43</v>
      </c>
      <c r="C19" s="7"/>
      <c r="D19" s="7"/>
      <c r="E19" s="7"/>
      <c r="F19" s="31"/>
      <c r="G19" s="31"/>
      <c r="H19" s="7"/>
      <c r="I19" s="7"/>
      <c r="J19" s="7"/>
      <c r="K19" s="7"/>
      <c r="L19" s="27"/>
      <c r="M19" s="7"/>
      <c r="N19" s="28"/>
      <c r="O19" s="53"/>
      <c r="P19" s="28"/>
      <c r="Q19" s="54"/>
      <c r="R19" s="28"/>
    </row>
    <row r="20" spans="1:18" ht="17.25" customHeight="1">
      <c r="A20" s="7" t="s">
        <v>44</v>
      </c>
      <c r="B20" s="35" t="s">
        <v>45</v>
      </c>
      <c r="C20" s="7" t="s">
        <v>46</v>
      </c>
      <c r="D20" s="7">
        <v>3.812</v>
      </c>
      <c r="E20" s="7">
        <v>4.295</v>
      </c>
      <c r="F20" s="31">
        <v>4.295</v>
      </c>
      <c r="G20" s="31">
        <v>4.295</v>
      </c>
      <c r="H20" s="7">
        <v>4.295</v>
      </c>
      <c r="I20" s="7">
        <v>4.295</v>
      </c>
      <c r="J20" s="7">
        <v>4.295</v>
      </c>
      <c r="K20" s="7">
        <v>4.295</v>
      </c>
      <c r="L20" s="27">
        <v>4.295</v>
      </c>
      <c r="M20" s="7">
        <v>4.295</v>
      </c>
      <c r="N20" s="28">
        <v>4.295</v>
      </c>
      <c r="O20" s="53">
        <v>4.295</v>
      </c>
      <c r="P20" s="28">
        <v>4.295</v>
      </c>
      <c r="Q20" s="54">
        <v>4.295</v>
      </c>
      <c r="R20" s="28">
        <v>4.295</v>
      </c>
    </row>
    <row r="21" spans="1:18" ht="33.75" customHeight="1">
      <c r="A21" s="7" t="s">
        <v>47</v>
      </c>
      <c r="B21" s="35" t="s">
        <v>48</v>
      </c>
      <c r="C21" s="7" t="s">
        <v>49</v>
      </c>
      <c r="D21" s="7">
        <v>17073.12</v>
      </c>
      <c r="E21" s="7">
        <v>17550</v>
      </c>
      <c r="F21" s="31">
        <v>16915</v>
      </c>
      <c r="G21" s="31">
        <v>17550</v>
      </c>
      <c r="H21" s="7">
        <v>17550</v>
      </c>
      <c r="I21" s="36">
        <v>16441.27</v>
      </c>
      <c r="J21" s="7">
        <v>17550</v>
      </c>
      <c r="K21" s="7">
        <v>17550</v>
      </c>
      <c r="L21" s="27">
        <v>16690</v>
      </c>
      <c r="M21" s="7">
        <v>17550</v>
      </c>
      <c r="N21" s="28">
        <v>17550</v>
      </c>
      <c r="O21" s="53">
        <v>16498.145</v>
      </c>
      <c r="P21" s="28">
        <v>17550</v>
      </c>
      <c r="Q21" s="54">
        <v>17000</v>
      </c>
      <c r="R21" s="28">
        <v>17550</v>
      </c>
    </row>
    <row r="22" spans="1:18" ht="60" customHeight="1">
      <c r="A22" s="7" t="s">
        <v>50</v>
      </c>
      <c r="B22" s="35" t="s">
        <v>51</v>
      </c>
      <c r="C22" s="7" t="s">
        <v>49</v>
      </c>
      <c r="D22" s="7">
        <v>2290.864</v>
      </c>
      <c r="E22" s="7">
        <v>2895.279</v>
      </c>
      <c r="F22" s="31">
        <v>2079.613</v>
      </c>
      <c r="G22" s="31">
        <v>2920.952</v>
      </c>
      <c r="H22" s="7">
        <v>2920.952</v>
      </c>
      <c r="I22" s="7">
        <v>2045.901</v>
      </c>
      <c r="J22" s="7">
        <v>2411</v>
      </c>
      <c r="K22" s="7">
        <v>2250.7</v>
      </c>
      <c r="L22" s="27">
        <v>2139</v>
      </c>
      <c r="M22" s="7">
        <v>2411</v>
      </c>
      <c r="N22" s="28">
        <v>2250.7</v>
      </c>
      <c r="O22" s="53">
        <v>1889.2</v>
      </c>
      <c r="P22" s="28">
        <v>2250.7</v>
      </c>
      <c r="Q22" s="54">
        <v>1980</v>
      </c>
      <c r="R22" s="28">
        <v>2250.7</v>
      </c>
    </row>
    <row r="23" spans="1:18" ht="58.5" customHeight="1">
      <c r="A23" s="7" t="s">
        <v>52</v>
      </c>
      <c r="B23" s="35" t="s">
        <v>53</v>
      </c>
      <c r="C23" s="7" t="s">
        <v>41</v>
      </c>
      <c r="D23" s="7" t="s">
        <v>54</v>
      </c>
      <c r="E23" s="7" t="s">
        <v>54</v>
      </c>
      <c r="F23" s="7" t="s">
        <v>54</v>
      </c>
      <c r="G23" s="7" t="s">
        <v>54</v>
      </c>
      <c r="H23" s="7" t="s">
        <v>54</v>
      </c>
      <c r="I23" s="7" t="s">
        <v>55</v>
      </c>
      <c r="J23" s="7" t="s">
        <v>56</v>
      </c>
      <c r="K23" s="7" t="s">
        <v>57</v>
      </c>
      <c r="L23" s="27" t="s">
        <v>57</v>
      </c>
      <c r="M23" s="7" t="s">
        <v>58</v>
      </c>
      <c r="N23" s="28" t="s">
        <v>59</v>
      </c>
      <c r="O23" s="53" t="s">
        <v>57</v>
      </c>
      <c r="P23" s="28" t="s">
        <v>59</v>
      </c>
      <c r="Q23" s="54" t="s">
        <v>57</v>
      </c>
      <c r="R23" s="28" t="s">
        <v>59</v>
      </c>
    </row>
    <row r="24" spans="1:18" ht="83.25" customHeight="1">
      <c r="A24" s="7" t="s">
        <v>60</v>
      </c>
      <c r="B24" s="35" t="s">
        <v>61</v>
      </c>
      <c r="C24" s="7"/>
      <c r="D24" s="7" t="s">
        <v>62</v>
      </c>
      <c r="E24" s="7" t="s">
        <v>62</v>
      </c>
      <c r="F24" s="7" t="s">
        <v>62</v>
      </c>
      <c r="G24" s="7" t="s">
        <v>62</v>
      </c>
      <c r="H24" s="57" t="s">
        <v>62</v>
      </c>
      <c r="I24" s="57" t="s">
        <v>62</v>
      </c>
      <c r="J24" s="57" t="s">
        <v>62</v>
      </c>
      <c r="K24" s="57" t="s">
        <v>62</v>
      </c>
      <c r="L24" s="58" t="s">
        <v>62</v>
      </c>
      <c r="M24" s="57" t="s">
        <v>62</v>
      </c>
      <c r="N24" s="59" t="s">
        <v>62</v>
      </c>
      <c r="O24" s="60" t="s">
        <v>62</v>
      </c>
      <c r="P24" s="59" t="s">
        <v>62</v>
      </c>
      <c r="Q24" s="61" t="s">
        <v>62</v>
      </c>
      <c r="R24" s="59" t="s">
        <v>62</v>
      </c>
    </row>
    <row r="25" spans="1:18" ht="51" customHeight="1">
      <c r="A25" s="7" t="s">
        <v>63</v>
      </c>
      <c r="B25" s="29" t="s">
        <v>64</v>
      </c>
      <c r="C25" s="7"/>
      <c r="D25" s="7">
        <v>1152.29</v>
      </c>
      <c r="E25" s="7">
        <v>1185.2</v>
      </c>
      <c r="F25" s="31">
        <v>2959.92</v>
      </c>
      <c r="G25" s="31">
        <v>1701.74</v>
      </c>
      <c r="H25" s="7">
        <v>930.51</v>
      </c>
      <c r="I25" s="7">
        <v>1279.74</v>
      </c>
      <c r="J25" s="7">
        <v>1713.18</v>
      </c>
      <c r="K25" s="7">
        <v>903.1</v>
      </c>
      <c r="L25" s="27">
        <v>1180.93</v>
      </c>
      <c r="M25" s="7">
        <v>1532.41</v>
      </c>
      <c r="N25" s="28">
        <v>1012.88</v>
      </c>
      <c r="O25" s="53">
        <v>1249.67</v>
      </c>
      <c r="P25" s="28">
        <v>994.28</v>
      </c>
      <c r="Q25" s="54">
        <v>1120.23</v>
      </c>
      <c r="R25" s="28">
        <v>1059.46</v>
      </c>
    </row>
    <row r="26" spans="1:18" ht="69" customHeight="1">
      <c r="A26" s="7" t="s">
        <v>65</v>
      </c>
      <c r="B26" s="29" t="s">
        <v>66</v>
      </c>
      <c r="C26" s="7" t="s">
        <v>30</v>
      </c>
      <c r="D26" s="14">
        <v>1006.286</v>
      </c>
      <c r="E26" s="14">
        <v>1134.37</v>
      </c>
      <c r="F26" s="17">
        <v>2332.13</v>
      </c>
      <c r="G26" s="17">
        <v>1523.449</v>
      </c>
      <c r="H26" s="14">
        <v>939.36</v>
      </c>
      <c r="I26" s="14">
        <v>994.86</v>
      </c>
      <c r="J26" s="7">
        <v>1348.43</v>
      </c>
      <c r="K26" s="7">
        <v>881.03</v>
      </c>
      <c r="L26" s="27">
        <v>995.12</v>
      </c>
      <c r="M26" s="7">
        <v>1214.11</v>
      </c>
      <c r="N26" s="28">
        <v>936.55</v>
      </c>
      <c r="O26" s="53">
        <v>1050.28</v>
      </c>
      <c r="P26" s="28">
        <v>916.57</v>
      </c>
      <c r="Q26" s="54">
        <v>992.6</v>
      </c>
      <c r="R26" s="28">
        <v>943.7</v>
      </c>
    </row>
    <row r="27" spans="1:18" ht="17.25" customHeight="1">
      <c r="A27" s="7"/>
      <c r="B27" s="29" t="s">
        <v>67</v>
      </c>
      <c r="C27" s="7"/>
      <c r="D27" s="7"/>
      <c r="E27" s="7"/>
      <c r="F27" s="31"/>
      <c r="G27" s="31"/>
      <c r="H27" s="7"/>
      <c r="I27" s="7"/>
      <c r="J27" s="7"/>
      <c r="K27" s="7"/>
      <c r="L27" s="27"/>
      <c r="M27" s="7"/>
      <c r="N27" s="28"/>
      <c r="O27" s="53"/>
      <c r="P27" s="28"/>
      <c r="Q27" s="54"/>
      <c r="R27" s="28"/>
    </row>
    <row r="28" spans="1:18" ht="21.75" customHeight="1">
      <c r="A28" s="7"/>
      <c r="B28" s="29" t="s">
        <v>68</v>
      </c>
      <c r="C28" s="7"/>
      <c r="D28" s="7">
        <v>279.238</v>
      </c>
      <c r="E28" s="7">
        <v>305.98</v>
      </c>
      <c r="F28" s="31">
        <v>757.62</v>
      </c>
      <c r="G28" s="31">
        <v>356.598</v>
      </c>
      <c r="H28" s="7">
        <v>273.35</v>
      </c>
      <c r="I28" s="7">
        <v>320.18</v>
      </c>
      <c r="J28" s="7">
        <v>465.42</v>
      </c>
      <c r="K28" s="7">
        <v>286.85</v>
      </c>
      <c r="L28" s="27">
        <v>311.07</v>
      </c>
      <c r="M28" s="7">
        <v>458.9</v>
      </c>
      <c r="N28" s="28">
        <v>304.92</v>
      </c>
      <c r="O28" s="53">
        <v>321.38</v>
      </c>
      <c r="P28" s="28">
        <v>298.41</v>
      </c>
      <c r="Q28" s="54">
        <v>323.17</v>
      </c>
      <c r="R28" s="28">
        <v>307.25</v>
      </c>
    </row>
    <row r="29" spans="1:18" ht="24.75" customHeight="1">
      <c r="A29" s="7"/>
      <c r="B29" s="29" t="s">
        <v>69</v>
      </c>
      <c r="C29" s="7"/>
      <c r="D29" s="7">
        <v>123.486</v>
      </c>
      <c r="E29" s="7">
        <v>76.09</v>
      </c>
      <c r="F29" s="31">
        <v>201.54</v>
      </c>
      <c r="G29" s="31">
        <v>116.505</v>
      </c>
      <c r="H29" s="7">
        <v>33.54</v>
      </c>
      <c r="I29" s="7">
        <v>39.16</v>
      </c>
      <c r="J29" s="7">
        <v>41.88</v>
      </c>
      <c r="K29" s="7">
        <v>35.31</v>
      </c>
      <c r="L29" s="27">
        <v>38.17</v>
      </c>
      <c r="M29" s="7">
        <v>43.03</v>
      </c>
      <c r="N29" s="28">
        <v>37.42</v>
      </c>
      <c r="O29" s="53">
        <v>48.56</v>
      </c>
      <c r="P29" s="28">
        <v>36.62</v>
      </c>
      <c r="Q29" s="54">
        <v>39.66</v>
      </c>
      <c r="R29" s="28">
        <v>37.7</v>
      </c>
    </row>
    <row r="30" spans="1:18" ht="28.5" customHeight="1">
      <c r="A30" s="7"/>
      <c r="B30" s="29" t="s">
        <v>70</v>
      </c>
      <c r="C30" s="7"/>
      <c r="D30" s="7">
        <v>122.198</v>
      </c>
      <c r="E30" s="7">
        <v>151.28</v>
      </c>
      <c r="F30" s="31">
        <v>151.746</v>
      </c>
      <c r="G30" s="31">
        <v>289.22</v>
      </c>
      <c r="H30" s="7">
        <v>121.5</v>
      </c>
      <c r="I30" s="7">
        <v>133.64</v>
      </c>
      <c r="J30" s="7">
        <v>151.68</v>
      </c>
      <c r="K30" s="7">
        <v>127.5</v>
      </c>
      <c r="L30" s="27">
        <v>138.27</v>
      </c>
      <c r="M30" s="7">
        <v>163.6</v>
      </c>
      <c r="N30" s="28">
        <v>135.54</v>
      </c>
      <c r="O30" s="53">
        <v>158.14</v>
      </c>
      <c r="P30" s="28">
        <v>132.65</v>
      </c>
      <c r="Q30" s="54">
        <v>143.66</v>
      </c>
      <c r="R30" s="28">
        <v>136.57</v>
      </c>
    </row>
    <row r="31" spans="1:18" ht="50.25" customHeight="1">
      <c r="A31" s="7" t="s">
        <v>71</v>
      </c>
      <c r="B31" s="29" t="s">
        <v>72</v>
      </c>
      <c r="C31" s="7" t="s">
        <v>30</v>
      </c>
      <c r="D31" s="7">
        <v>146.007</v>
      </c>
      <c r="E31" s="7">
        <v>107.22</v>
      </c>
      <c r="F31" s="31">
        <v>627.79</v>
      </c>
      <c r="G31" s="31">
        <v>178.295</v>
      </c>
      <c r="H31" s="7">
        <v>109.71</v>
      </c>
      <c r="I31" s="7">
        <v>284.87</v>
      </c>
      <c r="J31" s="7">
        <f>J26-J28-J29-J30</f>
        <v>689.45</v>
      </c>
      <c r="K31" s="7">
        <v>114.06</v>
      </c>
      <c r="L31" s="27"/>
      <c r="M31" s="7">
        <v>320.85</v>
      </c>
      <c r="N31" s="28">
        <v>118.6</v>
      </c>
      <c r="O31" s="53">
        <v>199.39</v>
      </c>
      <c r="P31" s="28">
        <v>112.66</v>
      </c>
      <c r="Q31" s="54">
        <v>146.64</v>
      </c>
      <c r="R31" s="28">
        <v>115.76</v>
      </c>
    </row>
    <row r="32" spans="1:18" ht="37.5" customHeight="1">
      <c r="A32" s="7" t="s">
        <v>73</v>
      </c>
      <c r="B32" s="29" t="s">
        <v>74</v>
      </c>
      <c r="C32" s="7" t="s">
        <v>30</v>
      </c>
      <c r="D32" s="7" t="s">
        <v>75</v>
      </c>
      <c r="E32" s="7">
        <v>-56.38</v>
      </c>
      <c r="F32" s="31"/>
      <c r="G32" s="31" t="s">
        <v>75</v>
      </c>
      <c r="H32" s="7">
        <v>-118.56</v>
      </c>
      <c r="I32" s="7"/>
      <c r="J32" s="37"/>
      <c r="K32" s="7">
        <v>-91.72</v>
      </c>
      <c r="L32" s="27"/>
      <c r="M32" s="7"/>
      <c r="N32" s="28">
        <v>-42.27</v>
      </c>
      <c r="O32" s="53">
        <v>0</v>
      </c>
      <c r="P32" s="38">
        <v>-34.95</v>
      </c>
      <c r="Q32" s="62">
        <v>-19</v>
      </c>
      <c r="R32" s="38"/>
    </row>
    <row r="33" spans="1:18" ht="34.5" customHeight="1">
      <c r="A33" s="7" t="s">
        <v>76</v>
      </c>
      <c r="B33" s="29" t="s">
        <v>77</v>
      </c>
      <c r="C33" s="7" t="s">
        <v>30</v>
      </c>
      <c r="D33" s="7" t="s">
        <v>78</v>
      </c>
      <c r="E33" s="7" t="s">
        <v>78</v>
      </c>
      <c r="F33" s="7" t="s">
        <v>78</v>
      </c>
      <c r="G33" s="7" t="s">
        <v>78</v>
      </c>
      <c r="H33" s="7" t="s">
        <v>78</v>
      </c>
      <c r="I33" s="7" t="s">
        <v>78</v>
      </c>
      <c r="J33" s="7" t="s">
        <v>78</v>
      </c>
      <c r="K33" s="7" t="s">
        <v>78</v>
      </c>
      <c r="L33" s="7" t="s">
        <v>78</v>
      </c>
      <c r="M33" s="7"/>
      <c r="N33" s="28" t="s">
        <v>78</v>
      </c>
      <c r="O33" s="53" t="s">
        <v>78</v>
      </c>
      <c r="P33" s="28" t="s">
        <v>78</v>
      </c>
      <c r="Q33" s="54" t="s">
        <v>78</v>
      </c>
      <c r="R33" s="28" t="s">
        <v>78</v>
      </c>
    </row>
    <row r="34" spans="1:18" ht="62.25" customHeight="1">
      <c r="A34" s="7" t="s">
        <v>79</v>
      </c>
      <c r="B34" s="29" t="s">
        <v>80</v>
      </c>
      <c r="C34" s="7"/>
      <c r="D34" s="7" t="s">
        <v>78</v>
      </c>
      <c r="E34" s="7" t="s">
        <v>78</v>
      </c>
      <c r="F34" s="7" t="s">
        <v>78</v>
      </c>
      <c r="G34" s="7" t="s">
        <v>78</v>
      </c>
      <c r="H34" s="7" t="s">
        <v>78</v>
      </c>
      <c r="I34" s="7" t="s">
        <v>78</v>
      </c>
      <c r="J34" s="7" t="s">
        <v>78</v>
      </c>
      <c r="K34" s="7" t="s">
        <v>78</v>
      </c>
      <c r="L34" s="7" t="s">
        <v>78</v>
      </c>
      <c r="M34" s="7"/>
      <c r="N34" s="28" t="s">
        <v>78</v>
      </c>
      <c r="O34" s="53" t="s">
        <v>78</v>
      </c>
      <c r="P34" s="28" t="s">
        <v>78</v>
      </c>
      <c r="Q34" s="54" t="s">
        <v>78</v>
      </c>
      <c r="R34" s="28" t="s">
        <v>78</v>
      </c>
    </row>
    <row r="35" spans="1:18" ht="24" customHeight="1">
      <c r="A35" s="7"/>
      <c r="B35" s="29" t="s">
        <v>81</v>
      </c>
      <c r="C35" s="7"/>
      <c r="D35" s="7"/>
      <c r="E35" s="7"/>
      <c r="F35" s="31"/>
      <c r="G35" s="31"/>
      <c r="H35" s="37"/>
      <c r="I35" s="37"/>
      <c r="J35" s="37"/>
      <c r="K35" s="37"/>
      <c r="L35" s="39"/>
      <c r="M35" s="37"/>
      <c r="N35" s="38"/>
      <c r="O35" s="63"/>
      <c r="P35" s="38"/>
      <c r="Q35" s="62"/>
      <c r="R35" s="38"/>
    </row>
    <row r="36" spans="1:18" ht="30" customHeight="1">
      <c r="A36" s="7"/>
      <c r="B36" s="35" t="s">
        <v>82</v>
      </c>
      <c r="C36" s="7" t="s">
        <v>83</v>
      </c>
      <c r="D36" s="7">
        <v>467.53</v>
      </c>
      <c r="E36" s="7">
        <v>467.53</v>
      </c>
      <c r="F36" s="7">
        <v>467.53</v>
      </c>
      <c r="G36" s="31">
        <v>467.53</v>
      </c>
      <c r="H36" s="7">
        <v>467.53</v>
      </c>
      <c r="I36" s="7">
        <v>467.53</v>
      </c>
      <c r="J36" s="7">
        <v>467.53</v>
      </c>
      <c r="K36" s="7">
        <v>467.53</v>
      </c>
      <c r="L36" s="7">
        <v>468.53</v>
      </c>
      <c r="M36" s="7">
        <v>467.53</v>
      </c>
      <c r="N36" s="28">
        <v>467.53</v>
      </c>
      <c r="O36" s="53">
        <v>467.53</v>
      </c>
      <c r="P36" s="28">
        <v>467.53</v>
      </c>
      <c r="Q36" s="54">
        <v>467.53</v>
      </c>
      <c r="R36" s="28">
        <v>467.53</v>
      </c>
    </row>
    <row r="37" spans="1:18" ht="33.75" customHeight="1">
      <c r="A37" s="7"/>
      <c r="B37" s="35" t="s">
        <v>84</v>
      </c>
      <c r="C37" s="7" t="s">
        <v>85</v>
      </c>
      <c r="D37" s="40">
        <f aca="true" t="shared" si="0" ref="D37:R37">D26/D36</f>
        <v>2.15234530404466</v>
      </c>
      <c r="E37" s="40">
        <f t="shared" si="0"/>
        <v>2.426304194383248</v>
      </c>
      <c r="F37" s="40">
        <f t="shared" si="0"/>
        <v>4.988193271020042</v>
      </c>
      <c r="G37" s="41">
        <f t="shared" si="0"/>
        <v>3.258505336555943</v>
      </c>
      <c r="H37" s="40">
        <f t="shared" si="0"/>
        <v>2.0091972707633734</v>
      </c>
      <c r="I37" s="41">
        <f t="shared" si="0"/>
        <v>2.127906230616217</v>
      </c>
      <c r="J37" s="40">
        <f t="shared" si="0"/>
        <v>2.884157166385045</v>
      </c>
      <c r="K37" s="40">
        <f t="shared" si="0"/>
        <v>1.8844352234081236</v>
      </c>
      <c r="L37" s="40">
        <f>L26/L36</f>
        <v>2.123919492881993</v>
      </c>
      <c r="M37" s="40">
        <f>M26/M36</f>
        <v>2.596860094539388</v>
      </c>
      <c r="N37" s="42">
        <f t="shared" si="0"/>
        <v>2.0031869612645177</v>
      </c>
      <c r="O37" s="64">
        <f>O26/O36</f>
        <v>2.2464440784548585</v>
      </c>
      <c r="P37" s="42">
        <f>P26/P36</f>
        <v>1.9604517357174942</v>
      </c>
      <c r="Q37" s="65">
        <f>Q26/Q36</f>
        <v>2.1230723162150023</v>
      </c>
      <c r="R37" s="42">
        <f t="shared" si="0"/>
        <v>2.0184800975338484</v>
      </c>
    </row>
    <row r="38" spans="1:18" ht="52.5" customHeight="1">
      <c r="A38" s="7" t="s">
        <v>86</v>
      </c>
      <c r="B38" s="29" t="s">
        <v>87</v>
      </c>
      <c r="C38" s="7"/>
      <c r="D38" s="7"/>
      <c r="E38" s="7"/>
      <c r="F38" s="31"/>
      <c r="G38" s="31"/>
      <c r="H38" s="7"/>
      <c r="I38" s="7"/>
      <c r="J38" s="7"/>
      <c r="K38" s="7"/>
      <c r="L38" s="27"/>
      <c r="M38" s="7"/>
      <c r="N38" s="28"/>
      <c r="O38" s="53"/>
      <c r="P38" s="28"/>
      <c r="Q38" s="54"/>
      <c r="R38" s="28"/>
    </row>
    <row r="39" spans="1:18" ht="21" customHeight="1">
      <c r="A39" s="7" t="s">
        <v>88</v>
      </c>
      <c r="B39" s="29" t="s">
        <v>89</v>
      </c>
      <c r="C39" s="7" t="s">
        <v>90</v>
      </c>
      <c r="D39" s="7">
        <v>11.25</v>
      </c>
      <c r="E39" s="7">
        <v>11.25</v>
      </c>
      <c r="F39" s="31">
        <v>10.08</v>
      </c>
      <c r="G39" s="31">
        <v>11.25</v>
      </c>
      <c r="H39" s="7">
        <v>11.25</v>
      </c>
      <c r="I39" s="7">
        <v>11.25</v>
      </c>
      <c r="J39" s="7">
        <v>11.25</v>
      </c>
      <c r="K39" s="7">
        <v>11.25</v>
      </c>
      <c r="L39" s="27">
        <v>11.25</v>
      </c>
      <c r="M39" s="7">
        <v>11.25</v>
      </c>
      <c r="N39" s="28">
        <v>11.25</v>
      </c>
      <c r="O39" s="53">
        <v>11.25</v>
      </c>
      <c r="P39" s="28">
        <v>11.25</v>
      </c>
      <c r="Q39" s="54">
        <v>11.25</v>
      </c>
      <c r="R39" s="28">
        <v>11.25</v>
      </c>
    </row>
    <row r="40" spans="1:18" ht="35.25" customHeight="1">
      <c r="A40" s="7" t="s">
        <v>91</v>
      </c>
      <c r="B40" s="29" t="s">
        <v>92</v>
      </c>
      <c r="C40" s="7" t="s">
        <v>93</v>
      </c>
      <c r="D40" s="7">
        <v>14227.68</v>
      </c>
      <c r="E40" s="7">
        <v>13738.1</v>
      </c>
      <c r="F40" s="31">
        <v>21651</v>
      </c>
      <c r="G40" s="31">
        <v>15741.74</v>
      </c>
      <c r="H40" s="36">
        <f>2201.08/12/11.25*1000</f>
        <v>16304.296296296294</v>
      </c>
      <c r="I40" s="36">
        <f>2378.75/11.25/12*1000</f>
        <v>17620.37037037037</v>
      </c>
      <c r="J40" s="36">
        <v>22983</v>
      </c>
      <c r="K40" s="36">
        <f>K28/11.25*1000/0.16/12</f>
        <v>13280.092592592593</v>
      </c>
      <c r="L40" s="43">
        <f>L28/11.25*1000/0.16/12</f>
        <v>14401.388888888889</v>
      </c>
      <c r="M40" s="36">
        <f>2340.32/11.25*1000/12</f>
        <v>17335.703703703704</v>
      </c>
      <c r="N40" s="44">
        <f>N28/11.25*1000/0.16/12</f>
        <v>14116.66666666667</v>
      </c>
      <c r="O40" s="66">
        <f>O28/11.25*1000/0.1259/12</f>
        <v>18908.598829170707</v>
      </c>
      <c r="P40" s="44">
        <f>P28/11.25*1000/0.16/12</f>
        <v>13815.27777777778</v>
      </c>
      <c r="Q40" s="67">
        <f>Q28/11.25*1000/0.126/12</f>
        <v>18998.82422104644</v>
      </c>
      <c r="R40" s="44">
        <f>R28/11.25*1000/0.16/12</f>
        <v>14224.537037037036</v>
      </c>
    </row>
    <row r="41" spans="1:18" ht="52.5" customHeight="1" hidden="1" outlineLevel="1">
      <c r="A41" s="7" t="s">
        <v>94</v>
      </c>
      <c r="B41" s="29" t="s">
        <v>95</v>
      </c>
      <c r="C41" s="7"/>
      <c r="D41" s="7"/>
      <c r="E41" s="7"/>
      <c r="F41" s="31"/>
      <c r="G41" s="31"/>
      <c r="H41" s="7"/>
      <c r="I41" s="7"/>
      <c r="J41" s="7"/>
      <c r="K41" s="7"/>
      <c r="L41" s="27"/>
      <c r="M41" s="7"/>
      <c r="N41" s="7"/>
      <c r="O41" s="7"/>
      <c r="P41" s="7"/>
      <c r="Q41" s="54"/>
      <c r="R41" s="7"/>
    </row>
    <row r="42" spans="1:18" ht="12.75" hidden="1" outlineLevel="1">
      <c r="A42" s="7"/>
      <c r="B42" s="29" t="s">
        <v>81</v>
      </c>
      <c r="C42" s="7"/>
      <c r="D42" s="7"/>
      <c r="E42" s="7"/>
      <c r="F42" s="31"/>
      <c r="G42" s="31"/>
      <c r="H42" s="7"/>
      <c r="I42" s="7"/>
      <c r="J42" s="7"/>
      <c r="K42" s="7"/>
      <c r="L42" s="27"/>
      <c r="M42" s="7"/>
      <c r="N42" s="7"/>
      <c r="O42" s="7"/>
      <c r="P42" s="7"/>
      <c r="Q42" s="54"/>
      <c r="R42" s="7"/>
    </row>
    <row r="43" spans="1:18" ht="38.25" customHeight="1" hidden="1" outlineLevel="1">
      <c r="A43" s="7"/>
      <c r="B43" s="29" t="s">
        <v>96</v>
      </c>
      <c r="C43" s="7" t="s">
        <v>30</v>
      </c>
      <c r="D43" s="7"/>
      <c r="E43" s="7"/>
      <c r="F43" s="31"/>
      <c r="G43" s="31"/>
      <c r="H43" s="7"/>
      <c r="I43" s="7"/>
      <c r="J43" s="7"/>
      <c r="K43" s="7"/>
      <c r="L43" s="27"/>
      <c r="M43" s="7"/>
      <c r="N43" s="7"/>
      <c r="O43" s="7"/>
      <c r="P43" s="7"/>
      <c r="Q43" s="54"/>
      <c r="R43" s="7"/>
    </row>
    <row r="44" spans="1:18" ht="51" customHeight="1" hidden="1" outlineLevel="1">
      <c r="A44" s="7"/>
      <c r="B44" s="29" t="s">
        <v>97</v>
      </c>
      <c r="C44" s="7" t="s">
        <v>30</v>
      </c>
      <c r="D44" s="7"/>
      <c r="E44" s="7"/>
      <c r="F44" s="31"/>
      <c r="G44" s="31"/>
      <c r="H44" s="7"/>
      <c r="I44" s="7"/>
      <c r="J44" s="7"/>
      <c r="K44" s="7"/>
      <c r="L44" s="27"/>
      <c r="M44" s="7"/>
      <c r="N44" s="7"/>
      <c r="O44" s="7"/>
      <c r="P44" s="7"/>
      <c r="Q44" s="54"/>
      <c r="R44" s="7"/>
    </row>
    <row r="45" spans="1:17" ht="44.25" customHeight="1" hidden="1">
      <c r="A45" s="45" t="s">
        <v>98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68"/>
    </row>
    <row r="47" spans="2:9" ht="12.75">
      <c r="B47" s="46" t="s">
        <v>99</v>
      </c>
      <c r="I47" s="1" t="s">
        <v>100</v>
      </c>
    </row>
    <row r="713" ht="12.75"/>
    <row r="715" ht="12.75"/>
  </sheetData>
  <sheetProtection selectLockedCells="1" selectUnlockedCells="1"/>
  <mergeCells count="4">
    <mergeCell ref="A7:R7"/>
    <mergeCell ref="A34:A37"/>
    <mergeCell ref="A41:A44"/>
    <mergeCell ref="A45:P45"/>
  </mergeCells>
  <hyperlinks>
    <hyperlink ref="E9" location="Par713" display="Показатели, утвержденные на базовый период &lt;1&gt;"/>
    <hyperlink ref="B20" location="Par715" display="Заявленная мощность &lt;3&gt;"/>
    <hyperlink ref="B21" location="Par715" display="Объем полезного отпуска электроэнергии - всего &lt;3&gt;"/>
    <hyperlink ref="B22" location="Par715" display="Объем полезного отпуска электроэнергии населению и приравненным к нему категориям потребителей &lt;3&gt;"/>
    <hyperlink ref="B23" location="Par715" display="Норматив потерь электрической энергии (с указанием реквизитов приказа Минэнерго России, которым утверждены нормативы) &lt;3&gt;"/>
    <hyperlink ref="B24" location="Par715" display="Реквизиты программы энергоэффективности (кем утверждена, дата утверждения, номер приказа) &lt;3&gt;"/>
    <hyperlink ref="B36" location="Par715" display="Объем условных единиц &lt;3&gt;"/>
    <hyperlink ref="B37" location="Par715" display="Операционные расходы на условную единицу &lt;3&gt;"/>
  </hyperlinks>
  <printOptions horizontalCentered="1"/>
  <pageMargins left="0.3541666666666667" right="0.19652777777777777" top="0.19652777777777777" bottom="0.19652777777777777" header="0.5118055555555555" footer="0.5118055555555555"/>
  <pageSetup horizontalDpi="300" verticalDpi="300" orientation="portrait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Grichaeva</cp:lastModifiedBy>
  <cp:lastPrinted>2018-05-03T07:53:43Z</cp:lastPrinted>
  <dcterms:created xsi:type="dcterms:W3CDTF">2014-12-18T06:39:35Z</dcterms:created>
  <dcterms:modified xsi:type="dcterms:W3CDTF">2018-05-03T07:53:44Z</dcterms:modified>
  <cp:category/>
  <cp:version/>
  <cp:contentType/>
  <cp:contentStatus/>
</cp:coreProperties>
</file>